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9435" windowHeight="11640" activeTab="1"/>
  </bookViews>
  <sheets>
    <sheet name="Sheet1" sheetId="1" r:id="rId1"/>
    <sheet name="Framl. til sveitarfél. 2003" sheetId="2" r:id="rId2"/>
  </sheets>
  <definedNames>
    <definedName name="_Builtin0">'Framl. til sveitarfél. 2003'!$2:$5</definedName>
    <definedName name="_xlnm.Print_Titles" localSheetId="1">'Framl. til sveitarfél. 2003'!$2:$5</definedName>
  </definedNames>
  <calcPr fullCalcOnLoad="1"/>
</workbook>
</file>

<file path=xl/sharedStrings.xml><?xml version="1.0" encoding="utf-8"?>
<sst xmlns="http://schemas.openxmlformats.org/spreadsheetml/2006/main" count="172" uniqueCount="167">
  <si>
    <t>Sameining</t>
  </si>
  <si>
    <t>Stofnkostn.-</t>
  </si>
  <si>
    <t>Tekjujöfn.-</t>
  </si>
  <si>
    <t>Framlög v/</t>
  </si>
  <si>
    <t>Framlög</t>
  </si>
  <si>
    <t>Skólabúðir</t>
  </si>
  <si>
    <t>Önnur framl.</t>
  </si>
  <si>
    <t>Stofnkostn.</t>
  </si>
  <si>
    <t>Samtals</t>
  </si>
  <si>
    <t>sveitarfél.</t>
  </si>
  <si>
    <t>framlög</t>
  </si>
  <si>
    <t>að Reykjum</t>
  </si>
  <si>
    <t>Sveitarfélög</t>
  </si>
  <si>
    <t>Kópavogsbær</t>
  </si>
  <si>
    <t>Seltjarnarneskaupst.</t>
  </si>
  <si>
    <t>Garðabær</t>
  </si>
  <si>
    <t>Hafnarfjarðarkaupst.</t>
  </si>
  <si>
    <t>Mosfellsbær</t>
  </si>
  <si>
    <t>Kjósarhreppur</t>
  </si>
  <si>
    <t>Reykjanesbær</t>
  </si>
  <si>
    <t>Sandgerðisbær</t>
  </si>
  <si>
    <t>Vatnsleysustrandarhr.</t>
  </si>
  <si>
    <t>Akraneskaupstaður</t>
  </si>
  <si>
    <t>Hvalfjarðarstrandarhr.</t>
  </si>
  <si>
    <t>Skilmannahreppur</t>
  </si>
  <si>
    <t>Innri-Akraneshreppur</t>
  </si>
  <si>
    <t>Leirár-og Melahreppur</t>
  </si>
  <si>
    <t>Skorradalshreppur</t>
  </si>
  <si>
    <t>Borgarfjarðarsveit</t>
  </si>
  <si>
    <t>Hvítársíðuhreppur</t>
  </si>
  <si>
    <t>Borgarbyggð</t>
  </si>
  <si>
    <t>Kolbeinsstaðahreppur</t>
  </si>
  <si>
    <t>Helgafellssveit</t>
  </si>
  <si>
    <t>Stykkishólmsbær</t>
  </si>
  <si>
    <t>Eyja- og Miklaholtshr.</t>
  </si>
  <si>
    <t>Snæfellsbær</t>
  </si>
  <si>
    <t>Saurbæjarhreppur</t>
  </si>
  <si>
    <t>Dalabyggð</t>
  </si>
  <si>
    <t>Grunnskólar:</t>
  </si>
  <si>
    <t>Bolungarvíkurkaupst.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</si>
  <si>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</si>
  <si>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</si>
  <si>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</si>
  <si>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</si>
  <si>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</si>
  <si>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</si>
  <si>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</si>
  <si>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</si>
  <si>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Hólmavíkurhreppur</t>
  </si>
  <si>
    <t>Broddaneshreppur</t>
  </si>
  <si>
    <t>Siglufjarðarkaupstaður</t>
  </si>
  <si>
    <t>Sveitarf. Skagafjörður</t>
  </si>
  <si>
    <t>Húnaþing vestra</t>
  </si>
  <si>
    <t>Áshreppur</t>
  </si>
  <si>
    <t>Sveinsstaðahreppur</t>
  </si>
  <si>
    <t>Torfalækjarhreppur</t>
  </si>
  <si>
    <t>Svínavatnshreppur</t>
  </si>
  <si>
    <t>Höfðahreppur</t>
  </si>
  <si>
    <t>Akrahreppur</t>
  </si>
  <si>
    <t>Akureyrarkaupstaður</t>
  </si>
  <si>
    <t>Dalvíkurbyggð</t>
  </si>
  <si>
    <t>Grímseyjarhreppur</t>
  </si>
  <si>
    <t>Hríseyjarhreppur</t>
  </si>
  <si>
    <t>Arnarneshreppur</t>
  </si>
  <si>
    <t>Eyjafjarðarsveit</t>
  </si>
  <si>
    <t>Svalbarðsstrandarhr.</t>
  </si>
  <si>
    <t>Grýtubakkahreppur</t>
  </si>
  <si>
    <t>Skútustaðahreppur</t>
  </si>
  <si>
    <t>Aðaldælahreppur</t>
  </si>
  <si>
    <t>Tjörneshreppur</t>
  </si>
  <si>
    <t>Kelduneshreppur</t>
  </si>
  <si>
    <t>Raufarhafnarhreppur</t>
  </si>
  <si>
    <t>Svalbarðshreppur</t>
  </si>
  <si>
    <t>Seyðisfjarðarkaupst.</t>
  </si>
  <si>
    <t>Fjarðabyggð</t>
  </si>
  <si>
    <t>Skeggjastaðahreppur</t>
  </si>
  <si>
    <t>Vopnafjarðarhreppur</t>
  </si>
  <si>
    <t>Fellahreppur</t>
  </si>
  <si>
    <t>Borgarfjarðarhreppur</t>
  </si>
  <si>
    <t>Norður-Hérað</t>
  </si>
  <si>
    <t>Mjóafjarðarhreppur</t>
  </si>
  <si>
    <t>Búðahreppur</t>
  </si>
  <si>
    <t>Stöðvarhreppur</t>
  </si>
  <si>
    <t>Breiðdalshreppur</t>
  </si>
  <si>
    <t>Djúpavogshreppur</t>
  </si>
  <si>
    <t>Sveitarf.  Hornafjörður</t>
  </si>
  <si>
    <t>Suðurland</t>
  </si>
  <si>
    <t>Vestmannaeyjabær</t>
  </si>
  <si>
    <t>Mýrdalshreppur</t>
  </si>
  <si>
    <t>Skaftárhreppur</t>
  </si>
  <si>
    <t>Ásahreppur</t>
  </si>
  <si>
    <t>Hraungerðishreppur</t>
  </si>
  <si>
    <t>Villingaholtshreppur</t>
  </si>
  <si>
    <t>Hrunamannahreppur</t>
  </si>
  <si>
    <t>Grímsnes- og Grafnhr.</t>
  </si>
  <si>
    <t>Framlög alls</t>
  </si>
  <si>
    <t>Sveitarfélagið Ölfus</t>
  </si>
  <si>
    <t>Fljótsdalshreppur</t>
  </si>
  <si>
    <t>Austur-Hérað</t>
  </si>
  <si>
    <t xml:space="preserve"> </t>
  </si>
  <si>
    <t>Jöfnun vegna</t>
  </si>
  <si>
    <t>fasteignask.</t>
  </si>
  <si>
    <t>Reglugerð nr. 351/2002</t>
  </si>
  <si>
    <t>Skagabyggð</t>
  </si>
  <si>
    <t>Hörgárbyggð</t>
  </si>
  <si>
    <t>Húsavíkurbær</t>
  </si>
  <si>
    <t>Þingeyjarsveit</t>
  </si>
  <si>
    <t>Rangárþing eystra</t>
  </si>
  <si>
    <t>Rangárþing ytra</t>
  </si>
  <si>
    <t>Bláskógabyggð</t>
  </si>
  <si>
    <t>Til sveitarfélaga</t>
  </si>
  <si>
    <t>Grundarfjarðarbær</t>
  </si>
  <si>
    <t>Blönduóssbær</t>
  </si>
  <si>
    <t>Norðurland eystra</t>
  </si>
  <si>
    <t>Norðurland vestra</t>
  </si>
  <si>
    <t>Vestfirðir</t>
  </si>
  <si>
    <t>Vesturland</t>
  </si>
  <si>
    <t>Reykjanes</t>
  </si>
  <si>
    <t>Austurland</t>
  </si>
  <si>
    <t>Skeiða-og Gnúpverjahr.</t>
  </si>
  <si>
    <t>Barnaverndarstofa</t>
  </si>
  <si>
    <t>Námsmatsstofnun</t>
  </si>
  <si>
    <t>Óhafið 31.12.02</t>
  </si>
  <si>
    <t>Bændasamtök Íslands</t>
  </si>
  <si>
    <t>Grindavíkurbær</t>
  </si>
  <si>
    <t>Framlög til sveitarfélaga árið 2003</t>
  </si>
  <si>
    <t>Reglugerð nr. 113/2003</t>
  </si>
  <si>
    <t>v/íbúa-</t>
  </si>
  <si>
    <t>fækkunar</t>
  </si>
  <si>
    <t>Reglur nr. 968/2003</t>
  </si>
  <si>
    <t>Hveragerðisbær</t>
  </si>
  <si>
    <t>Ólafsfjarðarbær</t>
  </si>
  <si>
    <t>Rgl. nr. 122/2003</t>
  </si>
  <si>
    <t>Framlög vegna</t>
  </si>
  <si>
    <t>húsaleigubóta</t>
  </si>
  <si>
    <t>Óhafið 31.12.03</t>
  </si>
  <si>
    <t>Ráðgjst.fjárm.heim.v.svfél.</t>
  </si>
  <si>
    <t>Öxarfjarðarhreppur</t>
  </si>
  <si>
    <t>Þórshafnarhreppur</t>
  </si>
  <si>
    <t>Fáskrúðsfjarðarhreppur</t>
  </si>
  <si>
    <t>Húsaleigubætur almennt</t>
  </si>
  <si>
    <t>Rgl. nr. 303/2003</t>
  </si>
  <si>
    <t>Sveitarfélagið Álftanes</t>
  </si>
  <si>
    <t>Sveitarfélagið Garður</t>
  </si>
  <si>
    <t>Bólstaðarhlíðarhreppur</t>
  </si>
  <si>
    <t>Sveitarfélagið Árborg</t>
  </si>
  <si>
    <t>Gaulverjabæjarhreppur</t>
  </si>
  <si>
    <t>Reykjavíkurborg*1-3</t>
  </si>
  <si>
    <t>Heiðarskóli*1</t>
  </si>
  <si>
    <t>Varmalandsskóli*2</t>
  </si>
  <si>
    <t>Reglur 295/2003</t>
  </si>
  <si>
    <t>Framlög til</t>
  </si>
  <si>
    <t>sérstakra</t>
  </si>
  <si>
    <t>verkefna</t>
  </si>
  <si>
    <t xml:space="preserve">Almenn </t>
  </si>
  <si>
    <t>framlög vegna</t>
  </si>
  <si>
    <t>grunnskóla</t>
  </si>
  <si>
    <t>sérþarfa fatl-</t>
  </si>
  <si>
    <t>aðra nemenda</t>
  </si>
  <si>
    <t>v/ nýbúa-</t>
  </si>
  <si>
    <t>fræðslu</t>
  </si>
  <si>
    <t>v/yfirfærslu</t>
  </si>
  <si>
    <t>grunnsk.</t>
  </si>
  <si>
    <t>Útgjaldajöfn.-</t>
  </si>
  <si>
    <t>Reglugerð nr. 80/2001</t>
  </si>
  <si>
    <t>Greiningar- og ráðgjst.</t>
  </si>
  <si>
    <t>*Framlög til Reykjavíkurborgar samkvæmt reglugerð nr. 351/2002 eru á grundvelli samninga um rekstur sérskóla/sérdeilda, kennsluráðgjöf fyrir nýbúa í öðrum sveitarfélögum en Reykjavíkurborg og kennslu langveikra barna með lögheimili utan Reykjavíkurborgar.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</si>
</sst>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i/>
      <sz val="14"/>
      <name val="Helvetica"/>
      <family val="0"/>
    </font>
    <font>
      <sz val="9"/>
      <name val="Helvetica"/>
      <family val="0"/>
    </font>
    <font>
      <sz val="10"/>
      <color indexed="8"/>
      <name val="Helvetica"/>
      <family val="2"/>
    </font>
    <font>
      <b/>
      <i/>
      <sz val="8"/>
      <name val="Helvetica"/>
      <family val="2"/>
    </font>
    <font>
      <sz val="8"/>
      <name val="Helvetica"/>
      <family val="0"/>
    </font>
    <font>
      <b/>
      <i/>
      <sz val="7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4" fillId="0" borderId="0" xfId="0" applyFont="1" applyBorder="1" applyAlignment="1">
      <alignment horizontal="left"/>
    </xf>
    <xf numFmtId="3" fontId="0" fillId="0" borderId="5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/>
    </xf>
    <xf numFmtId="0" fontId="3" fillId="0" borderId="3" xfId="0" applyBorder="1" applyAlignment="1">
      <alignment/>
    </xf>
    <xf numFmtId="0" fontId="6" fillId="0" borderId="3" xfId="0" applyFont="1" applyBorder="1" applyAlignment="1">
      <alignment/>
    </xf>
    <xf numFmtId="0" fontId="2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Font="1" applyFill="1" applyAlignment="1">
      <alignment/>
    </xf>
    <xf numFmtId="0" fontId="0" fillId="0" borderId="5" xfId="0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3" fontId="7" fillId="2" borderId="8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horizontal="center" wrapText="1"/>
    </xf>
    <xf numFmtId="3" fontId="5" fillId="2" borderId="6" xfId="0" applyNumberFormat="1" applyFill="1" applyBorder="1" applyAlignment="1">
      <alignment horizontal="center" wrapText="1"/>
    </xf>
    <xf numFmtId="3" fontId="3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3" fontId="3" fillId="2" borderId="2" xfId="0" applyNumberFormat="1" applyFill="1" applyBorder="1" applyAlignment="1">
      <alignment horizontal="center"/>
    </xf>
    <xf numFmtId="3" fontId="3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3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3" fontId="7" fillId="2" borderId="15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95"/>
  <sheetViews>
    <sheetView showZeros="0" tabSelected="1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6" sqref="B146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12.57421875" style="2" customWidth="1"/>
    <col min="4" max="4" width="11.7109375" style="2" customWidth="1"/>
    <col min="5" max="5" width="12.57421875" style="2" customWidth="1"/>
    <col min="6" max="6" width="12.8515625" style="2" customWidth="1"/>
    <col min="7" max="7" width="13.28125" style="2" customWidth="1"/>
    <col min="8" max="8" width="12.421875" style="2" customWidth="1"/>
    <col min="9" max="9" width="13.28125" style="2" customWidth="1"/>
    <col min="10" max="10" width="13.7109375" style="2" customWidth="1"/>
    <col min="11" max="11" width="13.140625" style="2" customWidth="1"/>
    <col min="12" max="12" width="11.7109375" style="2" customWidth="1"/>
    <col min="13" max="13" width="11.57421875" style="2" customWidth="1"/>
    <col min="14" max="14" width="12.421875" style="2" customWidth="1"/>
    <col min="15" max="15" width="13.8515625" style="2" customWidth="1"/>
    <col min="16" max="16" width="14.57421875" style="2" customWidth="1"/>
    <col min="17" max="17" width="13.7109375" style="2" customWidth="1"/>
    <col min="18" max="18" width="14.28125" style="7" customWidth="1"/>
    <col min="19" max="16384" width="10.7109375" style="0" customWidth="1"/>
  </cols>
  <sheetData>
    <row r="1" spans="2:22" s="6" customFormat="1" ht="18.75" customHeight="1" thickBot="1">
      <c r="B1" s="12" t="s">
        <v>125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V1" s="6" t="s">
        <v>99</v>
      </c>
    </row>
    <row r="2" spans="2:17" ht="39.75" customHeight="1">
      <c r="B2" s="18"/>
      <c r="C2" s="62" t="s">
        <v>126</v>
      </c>
      <c r="D2" s="63"/>
      <c r="E2" s="63"/>
      <c r="F2" s="63"/>
      <c r="G2" s="63"/>
      <c r="H2" s="37" t="s">
        <v>129</v>
      </c>
      <c r="I2" s="37" t="s">
        <v>164</v>
      </c>
      <c r="J2" s="64" t="s">
        <v>102</v>
      </c>
      <c r="K2" s="65"/>
      <c r="L2" s="65"/>
      <c r="M2" s="65"/>
      <c r="N2" s="65"/>
      <c r="O2" s="38" t="s">
        <v>132</v>
      </c>
      <c r="P2" s="39" t="s">
        <v>141</v>
      </c>
      <c r="Q2" s="40"/>
    </row>
    <row r="3" spans="2:17" ht="12" customHeight="1">
      <c r="B3" s="19"/>
      <c r="C3" s="41" t="s">
        <v>0</v>
      </c>
      <c r="D3" s="41" t="s">
        <v>1</v>
      </c>
      <c r="E3" s="42" t="s">
        <v>151</v>
      </c>
      <c r="F3" s="42" t="s">
        <v>2</v>
      </c>
      <c r="G3" s="42" t="s">
        <v>163</v>
      </c>
      <c r="H3" s="43" t="s">
        <v>4</v>
      </c>
      <c r="I3" s="44" t="s">
        <v>100</v>
      </c>
      <c r="J3" s="42" t="s">
        <v>154</v>
      </c>
      <c r="K3" s="42" t="s">
        <v>3</v>
      </c>
      <c r="L3" s="41" t="s">
        <v>4</v>
      </c>
      <c r="M3" s="41" t="s">
        <v>5</v>
      </c>
      <c r="N3" s="45" t="s">
        <v>6</v>
      </c>
      <c r="O3" s="46" t="s">
        <v>133</v>
      </c>
      <c r="P3" s="47" t="s">
        <v>7</v>
      </c>
      <c r="Q3" s="48" t="s">
        <v>8</v>
      </c>
    </row>
    <row r="4" spans="2:17" ht="12" customHeight="1">
      <c r="B4" s="19"/>
      <c r="C4" s="41" t="s">
        <v>9</v>
      </c>
      <c r="D4" s="41" t="s">
        <v>10</v>
      </c>
      <c r="E4" s="42" t="s">
        <v>152</v>
      </c>
      <c r="F4" s="41" t="s">
        <v>10</v>
      </c>
      <c r="G4" s="41" t="s">
        <v>10</v>
      </c>
      <c r="H4" s="43" t="s">
        <v>127</v>
      </c>
      <c r="I4" s="44" t="s">
        <v>101</v>
      </c>
      <c r="J4" s="42" t="s">
        <v>155</v>
      </c>
      <c r="K4" s="42" t="s">
        <v>157</v>
      </c>
      <c r="L4" s="42" t="s">
        <v>159</v>
      </c>
      <c r="M4" s="41" t="s">
        <v>11</v>
      </c>
      <c r="N4" s="42" t="s">
        <v>161</v>
      </c>
      <c r="O4" s="44" t="s">
        <v>134</v>
      </c>
      <c r="P4" s="47" t="s">
        <v>10</v>
      </c>
      <c r="Q4" s="49"/>
    </row>
    <row r="5" spans="2:17" ht="12" customHeight="1">
      <c r="B5" s="19"/>
      <c r="C5" s="61" t="s">
        <v>150</v>
      </c>
      <c r="D5" s="50"/>
      <c r="E5" s="60" t="s">
        <v>153</v>
      </c>
      <c r="F5" s="50"/>
      <c r="G5" s="50"/>
      <c r="H5" s="51" t="s">
        <v>128</v>
      </c>
      <c r="I5" s="52"/>
      <c r="J5" s="60" t="s">
        <v>156</v>
      </c>
      <c r="K5" s="60" t="s">
        <v>158</v>
      </c>
      <c r="L5" s="60" t="s">
        <v>160</v>
      </c>
      <c r="M5" s="50"/>
      <c r="N5" s="60" t="s">
        <v>162</v>
      </c>
      <c r="O5" s="53"/>
      <c r="P5" s="54"/>
      <c r="Q5" s="53"/>
    </row>
    <row r="6" spans="2:17" ht="12" customHeight="1">
      <c r="B6" s="20" t="s">
        <v>12</v>
      </c>
      <c r="C6" s="7"/>
      <c r="D6" s="7"/>
      <c r="E6" s="7"/>
      <c r="F6" s="7"/>
      <c r="G6" s="7"/>
      <c r="H6" s="10"/>
      <c r="I6" s="10"/>
      <c r="J6" s="7"/>
      <c r="K6" s="7"/>
      <c r="L6" s="7"/>
      <c r="M6" s="7"/>
      <c r="N6" s="7"/>
      <c r="O6" s="10"/>
      <c r="P6" s="9"/>
      <c r="Q6" s="10"/>
    </row>
    <row r="7" spans="2:17" ht="12" customHeight="1">
      <c r="B7" s="19"/>
      <c r="C7" s="7"/>
      <c r="D7" s="7"/>
      <c r="E7" s="7"/>
      <c r="F7" s="7"/>
      <c r="G7" s="7"/>
      <c r="H7" s="10"/>
      <c r="I7" s="10"/>
      <c r="J7" s="7"/>
      <c r="K7" s="7"/>
      <c r="L7" s="7"/>
      <c r="M7" s="7"/>
      <c r="N7" s="7"/>
      <c r="O7" s="10"/>
      <c r="P7" s="9"/>
      <c r="Q7" s="10"/>
    </row>
    <row r="8" spans="2:17" ht="12" customHeight="1">
      <c r="B8" s="24" t="s">
        <v>147</v>
      </c>
      <c r="C8" s="7"/>
      <c r="D8" s="7"/>
      <c r="E8" s="7"/>
      <c r="F8" s="7"/>
      <c r="G8" s="7">
        <f>636252+4835519</f>
        <v>5471771</v>
      </c>
      <c r="H8" s="10"/>
      <c r="I8" s="10"/>
      <c r="J8" s="7"/>
      <c r="K8" s="7">
        <f>425000000+6584425</f>
        <v>431584425</v>
      </c>
      <c r="L8" s="7">
        <v>5528123</v>
      </c>
      <c r="M8" s="7"/>
      <c r="N8" s="7">
        <v>6226719</v>
      </c>
      <c r="O8" s="10">
        <v>260719920</v>
      </c>
      <c r="P8" s="9">
        <v>80449000</v>
      </c>
      <c r="Q8" s="10">
        <f>SUM(C8:P8)</f>
        <v>789979958</v>
      </c>
    </row>
    <row r="9" spans="2:17" ht="12" customHeight="1">
      <c r="B9" s="19"/>
      <c r="C9" s="7"/>
      <c r="D9" s="7"/>
      <c r="E9" s="7"/>
      <c r="F9" s="7"/>
      <c r="G9" s="7"/>
      <c r="H9" s="10"/>
      <c r="I9" s="10"/>
      <c r="J9" s="7"/>
      <c r="K9" s="7"/>
      <c r="L9" s="7"/>
      <c r="M9" s="7"/>
      <c r="N9" s="7"/>
      <c r="O9" s="10"/>
      <c r="P9" s="9"/>
      <c r="Q9" s="10">
        <f aca="true" t="shared" si="0" ref="Q9:Q64">SUM(C9:P9)</f>
        <v>0</v>
      </c>
    </row>
    <row r="10" spans="2:17" ht="12" customHeight="1">
      <c r="B10" s="24" t="s">
        <v>117</v>
      </c>
      <c r="C10" s="7"/>
      <c r="D10" s="7"/>
      <c r="E10" s="7"/>
      <c r="F10" s="7"/>
      <c r="G10" s="7"/>
      <c r="H10" s="10"/>
      <c r="I10" s="10"/>
      <c r="J10" s="7"/>
      <c r="K10" s="7"/>
      <c r="L10" s="7"/>
      <c r="M10" s="7"/>
      <c r="N10" s="7"/>
      <c r="O10" s="10"/>
      <c r="P10" s="9"/>
      <c r="Q10" s="10">
        <f t="shared" si="0"/>
        <v>0</v>
      </c>
    </row>
    <row r="11" spans="2:19" ht="12" customHeight="1">
      <c r="B11" s="19" t="s">
        <v>13</v>
      </c>
      <c r="C11" s="7"/>
      <c r="D11" s="7"/>
      <c r="E11" s="7"/>
      <c r="F11" s="7"/>
      <c r="G11" s="7"/>
      <c r="H11" s="10"/>
      <c r="I11" s="10"/>
      <c r="J11" s="7">
        <v>36014821</v>
      </c>
      <c r="K11" s="7">
        <f>41880000+804892</f>
        <v>42684892</v>
      </c>
      <c r="L11" s="7">
        <v>6750000</v>
      </c>
      <c r="M11" s="7"/>
      <c r="N11" s="7"/>
      <c r="O11" s="10">
        <v>33015895</v>
      </c>
      <c r="P11" s="9">
        <v>26065000</v>
      </c>
      <c r="Q11" s="10">
        <f t="shared" si="0"/>
        <v>144530608</v>
      </c>
      <c r="S11" s="1"/>
    </row>
    <row r="12" spans="2:19" ht="12" customHeight="1">
      <c r="B12" s="19" t="s">
        <v>14</v>
      </c>
      <c r="C12" s="7"/>
      <c r="D12" s="7"/>
      <c r="E12" s="7"/>
      <c r="F12" s="7"/>
      <c r="G12" s="7">
        <f>2729609+20745031</f>
        <v>23474640</v>
      </c>
      <c r="H12" s="10">
        <v>7773852</v>
      </c>
      <c r="I12" s="10"/>
      <c r="J12" s="7">
        <v>16066563</v>
      </c>
      <c r="K12" s="7">
        <v>14840004</v>
      </c>
      <c r="L12" s="7">
        <v>1260000</v>
      </c>
      <c r="M12" s="7"/>
      <c r="N12" s="7"/>
      <c r="O12" s="10">
        <v>3720790</v>
      </c>
      <c r="P12" s="9"/>
      <c r="Q12" s="10">
        <f t="shared" si="0"/>
        <v>67135849</v>
      </c>
      <c r="S12" s="1"/>
    </row>
    <row r="13" spans="2:19" ht="12.75" customHeight="1">
      <c r="B13" s="19" t="s">
        <v>15</v>
      </c>
      <c r="C13" s="7"/>
      <c r="D13" s="7"/>
      <c r="E13" s="7"/>
      <c r="F13" s="7" t="s">
        <v>99</v>
      </c>
      <c r="G13" s="7">
        <f>1423736+10820396</f>
        <v>12244132</v>
      </c>
      <c r="H13" s="10"/>
      <c r="I13" s="10"/>
      <c r="J13" s="7">
        <v>16994147</v>
      </c>
      <c r="K13" s="7">
        <v>22580000</v>
      </c>
      <c r="L13" s="7">
        <v>2250000</v>
      </c>
      <c r="M13" s="7"/>
      <c r="N13" s="7"/>
      <c r="O13" s="10">
        <v>5052020</v>
      </c>
      <c r="P13" s="9"/>
      <c r="Q13" s="10">
        <f t="shared" si="0"/>
        <v>59120299</v>
      </c>
      <c r="S13" s="1"/>
    </row>
    <row r="14" spans="2:19" s="3" customFormat="1" ht="12" customHeight="1">
      <c r="B14" s="21" t="s">
        <v>16</v>
      </c>
      <c r="C14" s="14"/>
      <c r="D14" s="14"/>
      <c r="E14" s="14"/>
      <c r="F14" s="14"/>
      <c r="G14" s="14">
        <f>1599217+12154047</f>
        <v>13753264</v>
      </c>
      <c r="H14" s="25"/>
      <c r="I14" s="25"/>
      <c r="J14" s="7">
        <v>220206639</v>
      </c>
      <c r="K14" s="7">
        <v>36524996</v>
      </c>
      <c r="L14" s="7">
        <v>6030000</v>
      </c>
      <c r="M14" s="7"/>
      <c r="N14" s="7"/>
      <c r="O14" s="10">
        <v>30392019</v>
      </c>
      <c r="P14" s="9">
        <v>73385000</v>
      </c>
      <c r="Q14" s="10">
        <f t="shared" si="0"/>
        <v>380291918</v>
      </c>
      <c r="R14" s="15"/>
      <c r="S14" s="4"/>
    </row>
    <row r="15" spans="2:19" s="3" customFormat="1" ht="12" customHeight="1">
      <c r="B15" s="21" t="s">
        <v>142</v>
      </c>
      <c r="C15" s="14"/>
      <c r="D15" s="7"/>
      <c r="E15" s="7"/>
      <c r="F15" s="7"/>
      <c r="G15" s="7">
        <f>4440492+24323742</f>
        <v>28764234</v>
      </c>
      <c r="H15" s="10"/>
      <c r="I15" s="10">
        <v>1747193</v>
      </c>
      <c r="J15" s="7">
        <v>26728596</v>
      </c>
      <c r="K15" s="7">
        <v>5220000</v>
      </c>
      <c r="L15" s="7">
        <v>630000</v>
      </c>
      <c r="M15" s="7"/>
      <c r="N15" s="7"/>
      <c r="O15" s="10">
        <v>1222760</v>
      </c>
      <c r="P15" s="9"/>
      <c r="Q15" s="10">
        <f t="shared" si="0"/>
        <v>64312783</v>
      </c>
      <c r="R15" s="15"/>
      <c r="S15" s="4"/>
    </row>
    <row r="16" spans="2:19" s="3" customFormat="1" ht="12" customHeight="1">
      <c r="B16" s="21" t="s">
        <v>17</v>
      </c>
      <c r="C16" s="14"/>
      <c r="D16" s="7"/>
      <c r="E16" s="7"/>
      <c r="F16" s="7"/>
      <c r="G16" s="7">
        <f>6415344+48756610</f>
        <v>55171954</v>
      </c>
      <c r="H16" s="10"/>
      <c r="I16" s="10">
        <v>8579602</v>
      </c>
      <c r="J16" s="7">
        <v>72639734</v>
      </c>
      <c r="K16" s="7">
        <v>24339996</v>
      </c>
      <c r="L16" s="7">
        <v>2250000</v>
      </c>
      <c r="M16" s="7"/>
      <c r="N16" s="7"/>
      <c r="O16" s="10">
        <v>6204039</v>
      </c>
      <c r="P16" s="9"/>
      <c r="Q16" s="10">
        <f t="shared" si="0"/>
        <v>169185325</v>
      </c>
      <c r="R16" s="15"/>
      <c r="S16" s="4"/>
    </row>
    <row r="17" spans="2:19" ht="12" customHeight="1">
      <c r="B17" s="19" t="s">
        <v>18</v>
      </c>
      <c r="C17" s="7"/>
      <c r="D17" s="7"/>
      <c r="E17" s="7"/>
      <c r="F17" s="7"/>
      <c r="G17" s="7">
        <f>187287+1423384</f>
        <v>1610671</v>
      </c>
      <c r="H17" s="10"/>
      <c r="I17" s="10">
        <v>2053399</v>
      </c>
      <c r="J17" s="7">
        <v>10918544</v>
      </c>
      <c r="K17" s="7"/>
      <c r="L17" s="7"/>
      <c r="M17" s="7"/>
      <c r="N17" s="7"/>
      <c r="O17" s="10"/>
      <c r="P17" s="9"/>
      <c r="Q17" s="10">
        <f t="shared" si="0"/>
        <v>14582614</v>
      </c>
      <c r="S17" s="1"/>
    </row>
    <row r="18" spans="2:19" ht="12" customHeight="1">
      <c r="B18" s="19" t="s">
        <v>19</v>
      </c>
      <c r="C18" s="7"/>
      <c r="D18" s="7"/>
      <c r="E18" s="7"/>
      <c r="F18" s="7">
        <v>59175689</v>
      </c>
      <c r="G18" s="7">
        <f>4577649+34790129</f>
        <v>39367778</v>
      </c>
      <c r="H18" s="10"/>
      <c r="I18" s="10">
        <v>103644874</v>
      </c>
      <c r="J18" s="7">
        <v>98407810</v>
      </c>
      <c r="K18" s="7">
        <v>16599996</v>
      </c>
      <c r="L18" s="7">
        <v>4950000</v>
      </c>
      <c r="M18" s="7"/>
      <c r="N18" s="7"/>
      <c r="O18" s="10">
        <v>23900526</v>
      </c>
      <c r="P18" s="9"/>
      <c r="Q18" s="10">
        <f t="shared" si="0"/>
        <v>346046673</v>
      </c>
      <c r="S18" s="1"/>
    </row>
    <row r="19" spans="2:19" ht="12" customHeight="1">
      <c r="B19" s="19" t="s">
        <v>124</v>
      </c>
      <c r="C19" s="7"/>
      <c r="D19" s="7"/>
      <c r="E19" s="7"/>
      <c r="F19" s="7"/>
      <c r="G19" s="7">
        <f>4712198+35812705</f>
        <v>40524903</v>
      </c>
      <c r="H19" s="10"/>
      <c r="I19" s="10">
        <v>24045395</v>
      </c>
      <c r="J19" s="7">
        <v>29557418</v>
      </c>
      <c r="K19" s="7">
        <v>7860000</v>
      </c>
      <c r="L19" s="7">
        <v>2070000</v>
      </c>
      <c r="M19" s="7"/>
      <c r="N19" s="7"/>
      <c r="O19" s="10">
        <v>4207337</v>
      </c>
      <c r="P19" s="9"/>
      <c r="Q19" s="10">
        <f t="shared" si="0"/>
        <v>108265053</v>
      </c>
      <c r="S19" s="1"/>
    </row>
    <row r="20" spans="2:19" ht="12" customHeight="1">
      <c r="B20" s="19" t="s">
        <v>20</v>
      </c>
      <c r="C20" s="7"/>
      <c r="D20" s="7"/>
      <c r="E20" s="7"/>
      <c r="F20" s="7"/>
      <c r="G20" s="7"/>
      <c r="H20" s="10"/>
      <c r="I20" s="10">
        <v>18653330</v>
      </c>
      <c r="J20" s="7">
        <v>40684048</v>
      </c>
      <c r="K20" s="7">
        <v>7800000</v>
      </c>
      <c r="L20" s="7">
        <v>2520000</v>
      </c>
      <c r="M20" s="7"/>
      <c r="N20" s="7"/>
      <c r="O20" s="10">
        <v>1134859</v>
      </c>
      <c r="P20" s="9"/>
      <c r="Q20" s="10">
        <f t="shared" si="0"/>
        <v>70792237</v>
      </c>
      <c r="S20" s="1"/>
    </row>
    <row r="21" spans="2:19" ht="12" customHeight="1">
      <c r="B21" s="19" t="s">
        <v>143</v>
      </c>
      <c r="C21" s="7"/>
      <c r="D21" s="7">
        <v>9543000</v>
      </c>
      <c r="E21" s="7"/>
      <c r="F21" s="7">
        <v>13278348</v>
      </c>
      <c r="G21" s="7">
        <f>2520132+19153004+413333</f>
        <v>22086469</v>
      </c>
      <c r="H21" s="10"/>
      <c r="I21" s="10">
        <v>11128864</v>
      </c>
      <c r="J21" s="7">
        <v>30100558</v>
      </c>
      <c r="K21" s="7">
        <v>5220000</v>
      </c>
      <c r="L21" s="7">
        <v>360000</v>
      </c>
      <c r="M21" s="7"/>
      <c r="N21" s="7"/>
      <c r="O21" s="10">
        <v>860960</v>
      </c>
      <c r="P21" s="9"/>
      <c r="Q21" s="10">
        <f t="shared" si="0"/>
        <v>92578199</v>
      </c>
      <c r="S21" s="1"/>
    </row>
    <row r="22" spans="2:19" ht="12" customHeight="1">
      <c r="B22" s="19" t="s">
        <v>21</v>
      </c>
      <c r="C22" s="7"/>
      <c r="D22" s="7"/>
      <c r="E22" s="7"/>
      <c r="F22" s="7">
        <v>13639378</v>
      </c>
      <c r="G22" s="7">
        <f>2034419+15461587</f>
        <v>17496006</v>
      </c>
      <c r="H22" s="10"/>
      <c r="I22" s="10">
        <v>8760586</v>
      </c>
      <c r="J22" s="7">
        <v>41477507</v>
      </c>
      <c r="K22" s="7">
        <v>879996</v>
      </c>
      <c r="L22" s="7">
        <v>1080000</v>
      </c>
      <c r="M22" s="7"/>
      <c r="N22" s="7"/>
      <c r="O22" s="10">
        <v>168259</v>
      </c>
      <c r="P22" s="9"/>
      <c r="Q22" s="10">
        <f t="shared" si="0"/>
        <v>83501732</v>
      </c>
      <c r="S22" s="1"/>
    </row>
    <row r="23" spans="2:17" ht="12" customHeight="1">
      <c r="B23" s="19"/>
      <c r="C23" s="7"/>
      <c r="D23" s="7"/>
      <c r="E23" s="7"/>
      <c r="F23" s="7"/>
      <c r="G23" s="7"/>
      <c r="H23" s="10"/>
      <c r="I23" s="10"/>
      <c r="J23" s="7"/>
      <c r="K23" s="7"/>
      <c r="L23" s="7"/>
      <c r="M23" s="7"/>
      <c r="N23" s="7"/>
      <c r="O23" s="10"/>
      <c r="P23" s="9"/>
      <c r="Q23" s="10">
        <f t="shared" si="0"/>
        <v>0</v>
      </c>
    </row>
    <row r="24" spans="2:19" ht="12" customHeight="1">
      <c r="B24" s="24" t="s">
        <v>116</v>
      </c>
      <c r="C24" s="7"/>
      <c r="D24" s="7"/>
      <c r="E24" s="7"/>
      <c r="F24" s="7"/>
      <c r="G24" s="7"/>
      <c r="H24" s="10"/>
      <c r="I24" s="10"/>
      <c r="J24" s="7"/>
      <c r="K24" s="7"/>
      <c r="L24" s="7"/>
      <c r="M24" s="7"/>
      <c r="N24" s="7"/>
      <c r="O24" s="10"/>
      <c r="P24" s="9"/>
      <c r="Q24" s="10">
        <f t="shared" si="0"/>
        <v>0</v>
      </c>
      <c r="S24" s="1"/>
    </row>
    <row r="25" spans="2:19" ht="12" customHeight="1">
      <c r="B25" s="19" t="s">
        <v>22</v>
      </c>
      <c r="C25" s="7"/>
      <c r="D25" s="7"/>
      <c r="E25" s="7"/>
      <c r="F25" s="7"/>
      <c r="G25" s="7">
        <f>6787658+51586205</f>
        <v>58373863</v>
      </c>
      <c r="H25" s="10"/>
      <c r="I25" s="10">
        <v>35922726</v>
      </c>
      <c r="J25" s="7">
        <v>38466934</v>
      </c>
      <c r="K25" s="7">
        <v>10560000</v>
      </c>
      <c r="L25" s="7">
        <v>262500</v>
      </c>
      <c r="M25" s="7"/>
      <c r="N25" s="7"/>
      <c r="O25" s="10">
        <v>7998623</v>
      </c>
      <c r="P25" s="9">
        <v>179000</v>
      </c>
      <c r="Q25" s="10">
        <f t="shared" si="0"/>
        <v>151763646</v>
      </c>
      <c r="S25" s="1"/>
    </row>
    <row r="26" spans="2:19" ht="12" customHeight="1">
      <c r="B26" s="19" t="s">
        <v>23</v>
      </c>
      <c r="C26" s="7"/>
      <c r="D26" s="7">
        <v>1700000</v>
      </c>
      <c r="E26" s="7"/>
      <c r="F26" s="7"/>
      <c r="G26" s="7"/>
      <c r="H26" s="10">
        <v>618375</v>
      </c>
      <c r="I26" s="10">
        <v>9937064</v>
      </c>
      <c r="J26" s="7">
        <v>11475862</v>
      </c>
      <c r="K26" s="7">
        <v>1760004</v>
      </c>
      <c r="L26" s="7"/>
      <c r="M26" s="7"/>
      <c r="N26" s="7"/>
      <c r="O26" s="10">
        <v>110035</v>
      </c>
      <c r="P26" s="9"/>
      <c r="Q26" s="10">
        <f t="shared" si="0"/>
        <v>25601340</v>
      </c>
      <c r="S26" s="1"/>
    </row>
    <row r="27" spans="2:19" ht="12" customHeight="1">
      <c r="B27" s="19" t="s">
        <v>24</v>
      </c>
      <c r="C27" s="7"/>
      <c r="D27" s="7"/>
      <c r="E27" s="7"/>
      <c r="F27" s="7"/>
      <c r="G27" s="7"/>
      <c r="H27" s="10"/>
      <c r="I27" s="10">
        <v>1924598</v>
      </c>
      <c r="J27" s="7">
        <v>4702074</v>
      </c>
      <c r="K27" s="7">
        <v>879996</v>
      </c>
      <c r="L27" s="7"/>
      <c r="M27" s="7"/>
      <c r="N27" s="7"/>
      <c r="O27" s="10"/>
      <c r="P27" s="9"/>
      <c r="Q27" s="10">
        <f t="shared" si="0"/>
        <v>7506668</v>
      </c>
      <c r="S27" s="1"/>
    </row>
    <row r="28" spans="2:19" ht="12" customHeight="1">
      <c r="B28" s="19" t="s">
        <v>25</v>
      </c>
      <c r="C28" s="7"/>
      <c r="D28" s="7"/>
      <c r="E28" s="7"/>
      <c r="F28" s="7"/>
      <c r="G28" s="7">
        <f>702238+5337011</f>
        <v>6039249</v>
      </c>
      <c r="H28" s="10">
        <v>530035</v>
      </c>
      <c r="I28" s="10">
        <v>864370</v>
      </c>
      <c r="J28" s="7">
        <v>3222651</v>
      </c>
      <c r="K28" s="7"/>
      <c r="L28" s="7"/>
      <c r="M28" s="7"/>
      <c r="N28" s="7"/>
      <c r="O28" s="10">
        <v>91796</v>
      </c>
      <c r="P28" s="9"/>
      <c r="Q28" s="10">
        <f t="shared" si="0"/>
        <v>10748101</v>
      </c>
      <c r="S28" s="1"/>
    </row>
    <row r="29" spans="2:19" ht="12" customHeight="1">
      <c r="B29" s="19" t="s">
        <v>26</v>
      </c>
      <c r="C29" s="7"/>
      <c r="D29" s="7"/>
      <c r="E29" s="7"/>
      <c r="F29" s="7"/>
      <c r="G29" s="7">
        <f>368175+2798127</f>
        <v>3166302</v>
      </c>
      <c r="H29" s="10"/>
      <c r="I29" s="10">
        <v>1296788</v>
      </c>
      <c r="J29" s="7">
        <v>5388797</v>
      </c>
      <c r="K29" s="7"/>
      <c r="L29" s="7"/>
      <c r="M29" s="7"/>
      <c r="N29" s="7"/>
      <c r="O29" s="10"/>
      <c r="P29" s="9"/>
      <c r="Q29" s="10">
        <f t="shared" si="0"/>
        <v>9851887</v>
      </c>
      <c r="S29" s="1"/>
    </row>
    <row r="30" spans="2:19" ht="12" customHeight="1">
      <c r="B30" s="19" t="s">
        <v>27</v>
      </c>
      <c r="C30" s="7"/>
      <c r="D30" s="7"/>
      <c r="E30" s="7"/>
      <c r="F30" s="7"/>
      <c r="G30" s="7"/>
      <c r="H30" s="10"/>
      <c r="I30" s="10">
        <v>722728</v>
      </c>
      <c r="J30" s="7">
        <v>887398</v>
      </c>
      <c r="K30" s="7"/>
      <c r="L30" s="7"/>
      <c r="M30" s="7"/>
      <c r="N30" s="7"/>
      <c r="O30" s="10"/>
      <c r="P30" s="9"/>
      <c r="Q30" s="10">
        <f t="shared" si="0"/>
        <v>1610126</v>
      </c>
      <c r="S30" s="1"/>
    </row>
    <row r="31" spans="2:19" ht="12" customHeight="1">
      <c r="B31" s="19" t="s">
        <v>28</v>
      </c>
      <c r="C31" s="7"/>
      <c r="D31" s="7">
        <v>2110000</v>
      </c>
      <c r="E31" s="7"/>
      <c r="F31" s="7">
        <v>17445813</v>
      </c>
      <c r="G31" s="7">
        <f>3828088+29093468</f>
        <v>32921556</v>
      </c>
      <c r="H31" s="10"/>
      <c r="I31" s="10">
        <v>10764200</v>
      </c>
      <c r="J31" s="7">
        <v>38462385</v>
      </c>
      <c r="K31" s="7">
        <v>1760004</v>
      </c>
      <c r="L31" s="7"/>
      <c r="M31" s="7"/>
      <c r="N31" s="7"/>
      <c r="O31" s="10">
        <v>1426604</v>
      </c>
      <c r="P31" s="9"/>
      <c r="Q31" s="10">
        <f t="shared" si="0"/>
        <v>104890562</v>
      </c>
      <c r="S31" s="1"/>
    </row>
    <row r="32" spans="2:19" ht="12" customHeight="1">
      <c r="B32" s="19" t="s">
        <v>29</v>
      </c>
      <c r="C32" s="7"/>
      <c r="D32" s="7"/>
      <c r="E32" s="7"/>
      <c r="F32" s="7">
        <v>3631482</v>
      </c>
      <c r="G32" s="7">
        <f>799264+6074403</f>
        <v>6873667</v>
      </c>
      <c r="H32" s="10"/>
      <c r="I32" s="10">
        <v>853632</v>
      </c>
      <c r="J32" s="7">
        <v>6746394</v>
      </c>
      <c r="K32" s="7"/>
      <c r="L32" s="7"/>
      <c r="M32" s="7"/>
      <c r="N32" s="7"/>
      <c r="O32" s="10">
        <v>29986</v>
      </c>
      <c r="P32" s="9"/>
      <c r="Q32" s="10">
        <f t="shared" si="0"/>
        <v>18135161</v>
      </c>
      <c r="S32" s="1"/>
    </row>
    <row r="33" spans="2:19" ht="12" customHeight="1">
      <c r="B33" s="19" t="s">
        <v>30</v>
      </c>
      <c r="C33" s="7"/>
      <c r="D33" s="7"/>
      <c r="E33" s="7"/>
      <c r="F33" s="7">
        <v>19607253</v>
      </c>
      <c r="G33" s="7">
        <f>9661233+73425374</f>
        <v>83086607</v>
      </c>
      <c r="H33" s="10"/>
      <c r="I33" s="10">
        <v>29733445</v>
      </c>
      <c r="J33" s="7">
        <v>60370965</v>
      </c>
      <c r="K33" s="7">
        <v>8740000</v>
      </c>
      <c r="L33" s="7">
        <v>180000</v>
      </c>
      <c r="M33" s="7"/>
      <c r="N33" s="7"/>
      <c r="O33" s="10">
        <v>8249546</v>
      </c>
      <c r="P33" s="9"/>
      <c r="Q33" s="10">
        <f t="shared" si="0"/>
        <v>209967816</v>
      </c>
      <c r="S33" s="1"/>
    </row>
    <row r="34" spans="2:19" ht="12" customHeight="1">
      <c r="B34" s="19" t="s">
        <v>31</v>
      </c>
      <c r="C34" s="7"/>
      <c r="D34" s="7"/>
      <c r="E34" s="7"/>
      <c r="F34" s="7">
        <v>7163092</v>
      </c>
      <c r="G34" s="7">
        <f>727941+5532346</f>
        <v>6260287</v>
      </c>
      <c r="H34" s="10">
        <v>353357</v>
      </c>
      <c r="I34" s="10">
        <v>1193917</v>
      </c>
      <c r="J34" s="7">
        <v>8192207</v>
      </c>
      <c r="K34" s="7">
        <v>1700004</v>
      </c>
      <c r="L34" s="7"/>
      <c r="M34" s="7"/>
      <c r="N34" s="7"/>
      <c r="O34" s="10"/>
      <c r="P34" s="9"/>
      <c r="Q34" s="10">
        <f t="shared" si="0"/>
        <v>24862864</v>
      </c>
      <c r="S34" s="1"/>
    </row>
    <row r="35" spans="2:19" ht="12" customHeight="1">
      <c r="B35" s="19" t="s">
        <v>111</v>
      </c>
      <c r="C35" s="7"/>
      <c r="D35" s="7"/>
      <c r="E35" s="7"/>
      <c r="F35" s="7">
        <v>18768110</v>
      </c>
      <c r="G35" s="7">
        <f>2496691+18974852+620000</f>
        <v>22091543</v>
      </c>
      <c r="H35" s="10">
        <v>1413428</v>
      </c>
      <c r="I35" s="10">
        <v>10034871</v>
      </c>
      <c r="J35" s="7">
        <v>33372316</v>
      </c>
      <c r="K35" s="7">
        <v>3519996</v>
      </c>
      <c r="L35" s="7">
        <v>900000</v>
      </c>
      <c r="M35" s="7"/>
      <c r="N35" s="7"/>
      <c r="O35" s="10">
        <v>1293675</v>
      </c>
      <c r="P35" s="9"/>
      <c r="Q35" s="10">
        <f t="shared" si="0"/>
        <v>91393939</v>
      </c>
      <c r="S35" s="1"/>
    </row>
    <row r="36" spans="2:19" ht="12" customHeight="1">
      <c r="B36" s="19" t="s">
        <v>32</v>
      </c>
      <c r="C36" s="7"/>
      <c r="D36" s="7"/>
      <c r="E36" s="7"/>
      <c r="F36" s="7">
        <v>413689</v>
      </c>
      <c r="G36" s="7">
        <f>201321+1530042</f>
        <v>1731363</v>
      </c>
      <c r="H36" s="10">
        <v>353357</v>
      </c>
      <c r="I36" s="10">
        <v>706293</v>
      </c>
      <c r="J36" s="7">
        <v>463988</v>
      </c>
      <c r="K36" s="7">
        <v>1700004</v>
      </c>
      <c r="L36" s="7"/>
      <c r="M36" s="7"/>
      <c r="N36" s="7"/>
      <c r="O36" s="10">
        <v>5535</v>
      </c>
      <c r="P36" s="9"/>
      <c r="Q36" s="10">
        <f t="shared" si="0"/>
        <v>5374229</v>
      </c>
      <c r="S36" s="1"/>
    </row>
    <row r="37" spans="2:19" ht="12" customHeight="1">
      <c r="B37" s="19" t="s">
        <v>33</v>
      </c>
      <c r="C37" s="7"/>
      <c r="D37" s="7"/>
      <c r="E37" s="7"/>
      <c r="F37" s="7"/>
      <c r="G37" s="7">
        <f>2699306+20514726</f>
        <v>23214032</v>
      </c>
      <c r="H37" s="10">
        <v>6007067</v>
      </c>
      <c r="I37" s="10">
        <v>17307430</v>
      </c>
      <c r="J37" s="7">
        <v>22126347</v>
      </c>
      <c r="K37" s="7">
        <v>4340004</v>
      </c>
      <c r="L37" s="2">
        <v>360000</v>
      </c>
      <c r="M37" s="7"/>
      <c r="N37" s="7"/>
      <c r="O37" s="10">
        <v>1864015</v>
      </c>
      <c r="P37" s="9"/>
      <c r="Q37" s="10">
        <f t="shared" si="0"/>
        <v>75218895</v>
      </c>
      <c r="S37" s="1"/>
    </row>
    <row r="38" spans="2:19" ht="12" customHeight="1">
      <c r="B38" s="19" t="s">
        <v>34</v>
      </c>
      <c r="C38" s="7"/>
      <c r="D38" s="7"/>
      <c r="E38" s="7"/>
      <c r="F38" s="7"/>
      <c r="G38" s="7">
        <f>487587+3705659</f>
        <v>4193246</v>
      </c>
      <c r="H38" s="10"/>
      <c r="I38" s="10">
        <v>1351258</v>
      </c>
      <c r="J38" s="7">
        <v>6221808</v>
      </c>
      <c r="K38" s="7">
        <v>879996</v>
      </c>
      <c r="L38" s="7"/>
      <c r="M38" s="7"/>
      <c r="N38" s="7"/>
      <c r="O38" s="10">
        <v>12455</v>
      </c>
      <c r="P38" s="9"/>
      <c r="Q38" s="10">
        <f t="shared" si="0"/>
        <v>12658763</v>
      </c>
      <c r="S38" s="1"/>
    </row>
    <row r="39" spans="2:19" ht="12" customHeight="1">
      <c r="B39" s="19" t="s">
        <v>35</v>
      </c>
      <c r="C39" s="7"/>
      <c r="D39" s="7"/>
      <c r="E39" s="7"/>
      <c r="F39" s="7"/>
      <c r="G39" s="7">
        <f>5840618+44388699+3720000</f>
        <v>53949317</v>
      </c>
      <c r="H39" s="10"/>
      <c r="I39" s="10">
        <v>31476451</v>
      </c>
      <c r="J39" s="7">
        <v>37549189</v>
      </c>
      <c r="K39" s="7">
        <v>4340000</v>
      </c>
      <c r="L39" s="7">
        <v>1890000</v>
      </c>
      <c r="M39" s="7"/>
      <c r="N39" s="7"/>
      <c r="O39" s="10">
        <v>1455164</v>
      </c>
      <c r="P39" s="9"/>
      <c r="Q39" s="10">
        <f t="shared" si="0"/>
        <v>130660121</v>
      </c>
      <c r="S39" s="1"/>
    </row>
    <row r="40" spans="2:19" ht="12" customHeight="1">
      <c r="B40" s="19" t="s">
        <v>36</v>
      </c>
      <c r="C40" s="7"/>
      <c r="D40" s="7"/>
      <c r="E40" s="7"/>
      <c r="F40" s="7">
        <v>3759456</v>
      </c>
      <c r="G40" s="7">
        <f>201560+1531858</f>
        <v>1733418</v>
      </c>
      <c r="H40" s="10">
        <v>618375</v>
      </c>
      <c r="I40" s="10">
        <v>1509340</v>
      </c>
      <c r="J40" s="7">
        <v>6264266</v>
      </c>
      <c r="K40" s="7"/>
      <c r="L40" s="7"/>
      <c r="M40" s="7"/>
      <c r="N40" s="7"/>
      <c r="O40" s="10"/>
      <c r="P40" s="9"/>
      <c r="Q40" s="10">
        <f t="shared" si="0"/>
        <v>13884855</v>
      </c>
      <c r="S40" s="1"/>
    </row>
    <row r="41" spans="2:19" ht="12" customHeight="1">
      <c r="B41" s="19" t="s">
        <v>37</v>
      </c>
      <c r="C41" s="7"/>
      <c r="D41" s="7">
        <v>3235000</v>
      </c>
      <c r="E41" s="7"/>
      <c r="F41" s="7">
        <v>12063220</v>
      </c>
      <c r="G41" s="7">
        <f>3951304+30029912</f>
        <v>33981216</v>
      </c>
      <c r="H41" s="10">
        <v>3886926</v>
      </c>
      <c r="I41" s="10">
        <v>11543440</v>
      </c>
      <c r="J41" s="7">
        <v>18133821</v>
      </c>
      <c r="K41" s="7">
        <v>1700004</v>
      </c>
      <c r="L41" s="7">
        <v>180000</v>
      </c>
      <c r="M41" s="7"/>
      <c r="N41" s="7"/>
      <c r="O41" s="10">
        <v>771115</v>
      </c>
      <c r="P41" s="9"/>
      <c r="Q41" s="10">
        <f t="shared" si="0"/>
        <v>85494742</v>
      </c>
      <c r="S41" s="1"/>
    </row>
    <row r="42" spans="2:19" ht="12" customHeight="1">
      <c r="B42" s="19"/>
      <c r="C42" s="7"/>
      <c r="D42" s="7"/>
      <c r="E42" s="7"/>
      <c r="F42" s="7"/>
      <c r="G42" s="7"/>
      <c r="H42" s="10"/>
      <c r="I42" s="10"/>
      <c r="J42" s="7"/>
      <c r="K42" s="7"/>
      <c r="L42" s="7"/>
      <c r="M42" s="7"/>
      <c r="N42" s="7"/>
      <c r="O42" s="10"/>
      <c r="P42" s="9"/>
      <c r="Q42" s="10">
        <f t="shared" si="0"/>
        <v>0</v>
      </c>
      <c r="S42" s="1"/>
    </row>
    <row r="43" spans="2:19" ht="12" customHeight="1">
      <c r="B43" s="22" t="s">
        <v>38</v>
      </c>
      <c r="C43" s="7"/>
      <c r="D43" s="7"/>
      <c r="E43" s="7"/>
      <c r="F43" s="7"/>
      <c r="G43" s="7"/>
      <c r="H43" s="10"/>
      <c r="I43" s="10"/>
      <c r="J43" s="7"/>
      <c r="K43" s="7"/>
      <c r="L43" s="7"/>
      <c r="M43" s="7"/>
      <c r="N43" s="7"/>
      <c r="O43" s="10"/>
      <c r="P43" s="9"/>
      <c r="Q43" s="10">
        <f t="shared" si="0"/>
        <v>0</v>
      </c>
      <c r="S43" s="1"/>
    </row>
    <row r="44" spans="2:19" ht="12" customHeight="1">
      <c r="B44" s="19" t="s">
        <v>148</v>
      </c>
      <c r="C44" s="7"/>
      <c r="D44" s="7">
        <v>13539000</v>
      </c>
      <c r="E44" s="7"/>
      <c r="F44" s="7"/>
      <c r="G44" s="7"/>
      <c r="H44" s="10"/>
      <c r="I44" s="10"/>
      <c r="J44" s="7"/>
      <c r="K44" s="7"/>
      <c r="L44" s="7"/>
      <c r="M44" s="7"/>
      <c r="N44" s="7"/>
      <c r="O44" s="10"/>
      <c r="P44" s="9"/>
      <c r="Q44" s="10">
        <f t="shared" si="0"/>
        <v>13539000</v>
      </c>
      <c r="S44" s="1"/>
    </row>
    <row r="45" spans="2:19" ht="12" customHeight="1">
      <c r="B45" s="19" t="s">
        <v>149</v>
      </c>
      <c r="C45" s="7"/>
      <c r="D45" s="7">
        <v>2188000</v>
      </c>
      <c r="E45" s="7"/>
      <c r="F45" s="7"/>
      <c r="G45" s="7"/>
      <c r="H45" s="10"/>
      <c r="I45" s="10"/>
      <c r="J45" s="7"/>
      <c r="K45" s="7"/>
      <c r="L45" s="7"/>
      <c r="M45" s="7"/>
      <c r="N45" s="7"/>
      <c r="O45" s="10"/>
      <c r="P45" s="9"/>
      <c r="Q45" s="10">
        <f t="shared" si="0"/>
        <v>2188000</v>
      </c>
      <c r="S45" s="1"/>
    </row>
    <row r="46" spans="2:19" ht="11.25" customHeight="1">
      <c r="B46" s="19"/>
      <c r="C46" s="7"/>
      <c r="D46" s="7"/>
      <c r="E46" s="7"/>
      <c r="F46" s="7"/>
      <c r="G46" s="7"/>
      <c r="H46" s="10"/>
      <c r="I46" s="10"/>
      <c r="J46" s="7"/>
      <c r="K46" s="7"/>
      <c r="L46" s="7"/>
      <c r="M46" s="7"/>
      <c r="N46" s="7"/>
      <c r="O46" s="10"/>
      <c r="P46" s="9"/>
      <c r="Q46" s="10">
        <f t="shared" si="0"/>
        <v>0</v>
      </c>
      <c r="S46" s="1"/>
    </row>
    <row r="47" spans="2:19" ht="12" customHeight="1">
      <c r="B47" s="19"/>
      <c r="C47" s="7"/>
      <c r="D47" s="7"/>
      <c r="E47" s="7"/>
      <c r="F47" s="7"/>
      <c r="G47" s="7"/>
      <c r="H47" s="10"/>
      <c r="I47" s="10"/>
      <c r="J47" s="7"/>
      <c r="K47" s="7"/>
      <c r="L47" s="7"/>
      <c r="M47" s="7"/>
      <c r="N47" s="7"/>
      <c r="O47" s="10"/>
      <c r="P47" s="9"/>
      <c r="Q47" s="10">
        <f t="shared" si="0"/>
        <v>0</v>
      </c>
      <c r="S47" s="1"/>
    </row>
    <row r="48" spans="2:19" ht="12" customHeight="1">
      <c r="B48" s="24" t="s">
        <v>115</v>
      </c>
      <c r="C48" s="7"/>
      <c r="D48" s="7"/>
      <c r="E48" s="7"/>
      <c r="F48" s="7"/>
      <c r="G48" s="7"/>
      <c r="H48" s="10"/>
      <c r="I48" s="10"/>
      <c r="J48" s="7"/>
      <c r="K48" s="7"/>
      <c r="L48" s="7"/>
      <c r="M48" s="7"/>
      <c r="N48" s="7"/>
      <c r="O48" s="10"/>
      <c r="P48" s="9"/>
      <c r="Q48" s="10">
        <f t="shared" si="0"/>
        <v>0</v>
      </c>
      <c r="S48" s="1"/>
    </row>
    <row r="49" spans="2:19" ht="12" customHeight="1">
      <c r="B49" s="19" t="s">
        <v>39</v>
      </c>
      <c r="C49" s="7"/>
      <c r="D49" s="7">
        <v>1920000</v>
      </c>
      <c r="E49" s="7"/>
      <c r="F49" s="7"/>
      <c r="G49" s="7">
        <f>2088739+15874414</f>
        <v>17963153</v>
      </c>
      <c r="H49" s="10">
        <v>4858657</v>
      </c>
      <c r="I49" s="10">
        <v>17350032</v>
      </c>
      <c r="J49" s="7">
        <v>15292395</v>
      </c>
      <c r="K49" s="7">
        <v>1760004</v>
      </c>
      <c r="L49" s="7">
        <v>540000</v>
      </c>
      <c r="M49" s="7"/>
      <c r="N49" s="7"/>
      <c r="O49" s="10">
        <v>2322886</v>
      </c>
      <c r="P49" s="9"/>
      <c r="Q49" s="10">
        <f t="shared" si="0"/>
        <v>62007127</v>
      </c>
      <c r="S49" s="1"/>
    </row>
    <row r="50" spans="2:19" ht="12" customHeight="1">
      <c r="B50" s="19" t="s">
        <v>40</v>
      </c>
      <c r="C50" s="7"/>
      <c r="D50" s="7"/>
      <c r="E50" s="7"/>
      <c r="F50" s="7"/>
      <c r="G50" s="7">
        <f>10474296+79604653</f>
        <v>90078949</v>
      </c>
      <c r="H50" s="10">
        <v>8657244</v>
      </c>
      <c r="I50" s="10">
        <v>72681923</v>
      </c>
      <c r="J50" s="7">
        <v>70165866</v>
      </c>
      <c r="K50" s="7">
        <v>8679996</v>
      </c>
      <c r="L50" s="7">
        <v>2340000</v>
      </c>
      <c r="M50" s="7"/>
      <c r="N50" s="7"/>
      <c r="O50" s="10">
        <v>10849662</v>
      </c>
      <c r="P50" s="9">
        <v>3243000</v>
      </c>
      <c r="Q50" s="10">
        <f t="shared" si="0"/>
        <v>266696640</v>
      </c>
      <c r="S50" s="1"/>
    </row>
    <row r="51" spans="2:19" ht="12" customHeight="1">
      <c r="B51" s="19" t="s">
        <v>41</v>
      </c>
      <c r="C51" s="7"/>
      <c r="D51" s="7"/>
      <c r="E51" s="7"/>
      <c r="F51" s="7"/>
      <c r="G51" s="7">
        <f>2153390+16365762</f>
        <v>18519152</v>
      </c>
      <c r="H51" s="10">
        <v>2120141</v>
      </c>
      <c r="I51" s="10">
        <v>6760274</v>
      </c>
      <c r="J51" s="7">
        <v>12889391</v>
      </c>
      <c r="K51" s="7">
        <v>1760004</v>
      </c>
      <c r="L51" s="7"/>
      <c r="M51" s="7"/>
      <c r="N51" s="7"/>
      <c r="O51" s="10">
        <v>410701</v>
      </c>
      <c r="P51" s="9"/>
      <c r="Q51" s="10">
        <f t="shared" si="0"/>
        <v>42459663</v>
      </c>
      <c r="S51" s="1"/>
    </row>
    <row r="52" spans="2:19" ht="12" customHeight="1">
      <c r="B52" s="19" t="s">
        <v>42</v>
      </c>
      <c r="C52" s="7"/>
      <c r="D52" s="7"/>
      <c r="E52" s="7"/>
      <c r="F52" s="7">
        <v>3036331</v>
      </c>
      <c r="G52" s="7">
        <f>938600+7133362</f>
        <v>8071962</v>
      </c>
      <c r="H52" s="10">
        <v>1413428</v>
      </c>
      <c r="I52" s="10">
        <v>5441054</v>
      </c>
      <c r="J52" s="7">
        <v>15157650</v>
      </c>
      <c r="K52" s="7">
        <v>879996</v>
      </c>
      <c r="L52" s="7">
        <v>450000</v>
      </c>
      <c r="M52" s="7"/>
      <c r="N52" s="7"/>
      <c r="O52" s="10">
        <v>983607</v>
      </c>
      <c r="P52" s="9"/>
      <c r="Q52" s="10">
        <f t="shared" si="0"/>
        <v>35434028</v>
      </c>
      <c r="S52" s="1"/>
    </row>
    <row r="53" spans="2:19" ht="12" customHeight="1">
      <c r="B53" s="19" t="s">
        <v>43</v>
      </c>
      <c r="C53" s="7"/>
      <c r="D53" s="7">
        <v>12000000</v>
      </c>
      <c r="E53" s="7"/>
      <c r="F53" s="7">
        <v>609159</v>
      </c>
      <c r="G53" s="7">
        <v>49377004</v>
      </c>
      <c r="H53" s="10">
        <v>7862191</v>
      </c>
      <c r="I53" s="10">
        <v>27954517</v>
      </c>
      <c r="J53" s="7">
        <v>35467056</v>
      </c>
      <c r="K53" s="7">
        <v>4280004</v>
      </c>
      <c r="L53" s="7"/>
      <c r="M53" s="7"/>
      <c r="N53" s="7"/>
      <c r="O53" s="10">
        <v>2445210</v>
      </c>
      <c r="P53" s="9"/>
      <c r="Q53" s="10">
        <f t="shared" si="0"/>
        <v>139995141</v>
      </c>
      <c r="S53" s="1"/>
    </row>
    <row r="54" spans="2:19" ht="12" customHeight="1">
      <c r="B54" s="19" t="s">
        <v>44</v>
      </c>
      <c r="C54" s="7"/>
      <c r="D54" s="7">
        <v>20499000</v>
      </c>
      <c r="E54" s="7"/>
      <c r="F54" s="7"/>
      <c r="G54" s="7">
        <v>9315570</v>
      </c>
      <c r="H54" s="10"/>
      <c r="I54" s="10">
        <v>8637026</v>
      </c>
      <c r="J54" s="7">
        <v>9994737</v>
      </c>
      <c r="K54" s="7">
        <v>879996</v>
      </c>
      <c r="L54" s="7">
        <v>180000</v>
      </c>
      <c r="M54" s="7"/>
      <c r="N54" s="7"/>
      <c r="O54" s="10">
        <v>90269</v>
      </c>
      <c r="P54" s="9"/>
      <c r="Q54" s="10">
        <f t="shared" si="0"/>
        <v>49596598</v>
      </c>
      <c r="S54" s="1"/>
    </row>
    <row r="55" spans="2:19" ht="12" customHeight="1">
      <c r="B55" s="19" t="s">
        <v>45</v>
      </c>
      <c r="C55" s="7"/>
      <c r="D55" s="7"/>
      <c r="E55" s="7"/>
      <c r="F55" s="7"/>
      <c r="G55" s="7">
        <v>1059106</v>
      </c>
      <c r="H55" s="10">
        <v>353357</v>
      </c>
      <c r="I55" s="10">
        <v>2468011</v>
      </c>
      <c r="J55" s="7">
        <v>1579601</v>
      </c>
      <c r="K55" s="7"/>
      <c r="L55" s="7"/>
      <c r="M55" s="7"/>
      <c r="N55" s="7"/>
      <c r="O55" s="10">
        <v>97245</v>
      </c>
      <c r="P55" s="9"/>
      <c r="Q55" s="10">
        <f>SUM(C55:P55)</f>
        <v>5557320</v>
      </c>
      <c r="S55" s="1"/>
    </row>
    <row r="56" spans="2:19" ht="12" customHeight="1">
      <c r="B56" s="19" t="s">
        <v>46</v>
      </c>
      <c r="C56" s="7"/>
      <c r="D56" s="7"/>
      <c r="E56" s="7"/>
      <c r="F56" s="7">
        <v>1447882</v>
      </c>
      <c r="G56" s="7">
        <v>4259356</v>
      </c>
      <c r="H56" s="10">
        <v>441696</v>
      </c>
      <c r="I56" s="10">
        <v>2171362</v>
      </c>
      <c r="J56" s="7">
        <v>5072893</v>
      </c>
      <c r="K56" s="7"/>
      <c r="L56" s="7"/>
      <c r="M56" s="7"/>
      <c r="N56" s="7"/>
      <c r="O56" s="10">
        <v>279018</v>
      </c>
      <c r="P56" s="9"/>
      <c r="Q56" s="10">
        <f>SUM(C56:P56)</f>
        <v>13672207</v>
      </c>
      <c r="S56" s="1"/>
    </row>
    <row r="57" spans="2:19" ht="12" customHeight="1">
      <c r="B57" s="19" t="s">
        <v>47</v>
      </c>
      <c r="C57" s="7"/>
      <c r="D57" s="7"/>
      <c r="E57" s="7"/>
      <c r="F57" s="7">
        <v>265155</v>
      </c>
      <c r="G57" s="7">
        <v>3786407</v>
      </c>
      <c r="H57" s="10"/>
      <c r="I57" s="10">
        <v>1123496</v>
      </c>
      <c r="J57" s="7">
        <v>648029</v>
      </c>
      <c r="K57" s="7"/>
      <c r="L57" s="7"/>
      <c r="M57" s="7"/>
      <c r="N57" s="7"/>
      <c r="O57" s="10">
        <v>150580</v>
      </c>
      <c r="P57" s="9"/>
      <c r="Q57" s="10">
        <f>SUM(C57:P57)</f>
        <v>5973667</v>
      </c>
      <c r="S57" s="1"/>
    </row>
    <row r="58" spans="2:19" ht="12" customHeight="1">
      <c r="B58" s="19" t="s">
        <v>49</v>
      </c>
      <c r="C58" s="7"/>
      <c r="D58" s="7"/>
      <c r="E58" s="7"/>
      <c r="F58" s="7">
        <v>1132849</v>
      </c>
      <c r="G58" s="7">
        <v>2274902</v>
      </c>
      <c r="H58" s="10">
        <v>2473498</v>
      </c>
      <c r="I58" s="10">
        <v>1281439</v>
      </c>
      <c r="J58" s="7">
        <v>3338659</v>
      </c>
      <c r="K58" s="7"/>
      <c r="L58" s="7"/>
      <c r="M58" s="7"/>
      <c r="N58" s="7"/>
      <c r="O58" s="10"/>
      <c r="P58" s="9"/>
      <c r="Q58" s="10">
        <f>SUM(C58:P58)</f>
        <v>10501347</v>
      </c>
      <c r="S58" s="1"/>
    </row>
    <row r="59" spans="2:19" ht="12" customHeight="1">
      <c r="B59" s="19" t="s">
        <v>48</v>
      </c>
      <c r="C59" s="7">
        <v>1900000</v>
      </c>
      <c r="D59" s="7">
        <v>14965000</v>
      </c>
      <c r="E59" s="7"/>
      <c r="F59" s="7">
        <v>8416860</v>
      </c>
      <c r="G59" s="7">
        <v>21138491</v>
      </c>
      <c r="H59" s="10"/>
      <c r="I59" s="10">
        <v>7239058</v>
      </c>
      <c r="J59" s="7">
        <v>18278008</v>
      </c>
      <c r="K59" s="7"/>
      <c r="L59" s="7"/>
      <c r="M59" s="7"/>
      <c r="N59" s="7"/>
      <c r="O59" s="10">
        <v>800684</v>
      </c>
      <c r="P59" s="9"/>
      <c r="Q59" s="10">
        <f>SUM(C59:P59)</f>
        <v>72738101</v>
      </c>
      <c r="S59" s="1"/>
    </row>
    <row r="60" spans="2:19" ht="12" customHeight="1">
      <c r="B60" s="19"/>
      <c r="C60" s="7"/>
      <c r="D60" s="7"/>
      <c r="E60" s="7"/>
      <c r="F60" s="7"/>
      <c r="G60" s="7"/>
      <c r="H60" s="10"/>
      <c r="I60" s="10"/>
      <c r="J60" s="7"/>
      <c r="K60" s="7"/>
      <c r="L60" s="7"/>
      <c r="M60" s="7"/>
      <c r="N60" s="7"/>
      <c r="O60" s="10"/>
      <c r="P60" s="9"/>
      <c r="Q60" s="10">
        <f t="shared" si="0"/>
        <v>0</v>
      </c>
      <c r="S60" s="1"/>
    </row>
    <row r="61" spans="2:19" ht="12" customHeight="1">
      <c r="B61" s="23" t="s">
        <v>114</v>
      </c>
      <c r="C61" s="7"/>
      <c r="D61" s="7"/>
      <c r="E61" s="7"/>
      <c r="F61" s="7"/>
      <c r="G61" s="7"/>
      <c r="H61" s="10"/>
      <c r="I61" s="10"/>
      <c r="J61" s="7"/>
      <c r="K61" s="7"/>
      <c r="L61" s="7"/>
      <c r="M61" s="7"/>
      <c r="N61" s="7"/>
      <c r="O61" s="10"/>
      <c r="P61" s="9"/>
      <c r="Q61" s="10">
        <f t="shared" si="0"/>
        <v>0</v>
      </c>
      <c r="S61" s="1"/>
    </row>
    <row r="62" spans="2:19" ht="12" customHeight="1">
      <c r="B62" s="19" t="s">
        <v>50</v>
      </c>
      <c r="C62" s="7"/>
      <c r="D62" s="7"/>
      <c r="E62" s="7"/>
      <c r="F62" s="7"/>
      <c r="G62" s="7">
        <v>29921169</v>
      </c>
      <c r="H62" s="10">
        <v>10777385</v>
      </c>
      <c r="I62" s="10">
        <v>33271079</v>
      </c>
      <c r="J62" s="7">
        <v>18574265</v>
      </c>
      <c r="K62" s="7">
        <v>4400004</v>
      </c>
      <c r="L62" s="7"/>
      <c r="M62" s="7"/>
      <c r="N62" s="7"/>
      <c r="O62" s="10">
        <v>3996834</v>
      </c>
      <c r="P62" s="9"/>
      <c r="Q62" s="10">
        <f t="shared" si="0"/>
        <v>100940736</v>
      </c>
      <c r="S62" s="1"/>
    </row>
    <row r="63" spans="2:19" ht="12" customHeight="1">
      <c r="B63" s="19" t="s">
        <v>51</v>
      </c>
      <c r="C63" s="7"/>
      <c r="D63" s="7"/>
      <c r="E63" s="7"/>
      <c r="F63" s="7">
        <v>44914935</v>
      </c>
      <c r="G63" s="7">
        <v>108927141</v>
      </c>
      <c r="H63" s="10">
        <v>441696</v>
      </c>
      <c r="I63" s="10">
        <v>66685491</v>
      </c>
      <c r="J63" s="7">
        <v>82247305</v>
      </c>
      <c r="K63" s="7">
        <v>8679996</v>
      </c>
      <c r="L63" s="7">
        <v>90000</v>
      </c>
      <c r="M63" s="7"/>
      <c r="N63" s="7"/>
      <c r="O63" s="10">
        <v>7328925</v>
      </c>
      <c r="P63" s="9"/>
      <c r="Q63" s="10">
        <f t="shared" si="0"/>
        <v>319315489</v>
      </c>
      <c r="S63" s="1"/>
    </row>
    <row r="64" spans="2:19" ht="12" customHeight="1">
      <c r="B64" s="19" t="s">
        <v>52</v>
      </c>
      <c r="C64" s="7"/>
      <c r="D64" s="7"/>
      <c r="E64" s="7"/>
      <c r="F64" s="7">
        <v>25353105</v>
      </c>
      <c r="G64" s="7">
        <v>52796008</v>
      </c>
      <c r="H64" s="10">
        <v>4416961</v>
      </c>
      <c r="I64" s="10">
        <v>22637625</v>
      </c>
      <c r="J64" s="7">
        <v>37545176</v>
      </c>
      <c r="K64" s="7">
        <v>2640000</v>
      </c>
      <c r="L64" s="7">
        <v>990000</v>
      </c>
      <c r="M64" s="7">
        <v>21147799</v>
      </c>
      <c r="N64" s="7"/>
      <c r="O64" s="10">
        <v>2713473</v>
      </c>
      <c r="P64" s="9"/>
      <c r="Q64" s="10">
        <f t="shared" si="0"/>
        <v>170240147</v>
      </c>
      <c r="S64" s="1"/>
    </row>
    <row r="65" spans="2:19" ht="12" customHeight="1">
      <c r="B65" s="19" t="s">
        <v>53</v>
      </c>
      <c r="C65" s="7"/>
      <c r="D65" s="7"/>
      <c r="E65" s="7"/>
      <c r="F65" s="7">
        <v>3166460</v>
      </c>
      <c r="G65" s="7">
        <v>6004930</v>
      </c>
      <c r="H65" s="10">
        <v>795053</v>
      </c>
      <c r="I65" s="10">
        <v>765272</v>
      </c>
      <c r="J65" s="7">
        <v>4127486</v>
      </c>
      <c r="K65" s="7">
        <v>3700004</v>
      </c>
      <c r="L65" s="7"/>
      <c r="M65" s="7"/>
      <c r="N65" s="7"/>
      <c r="O65" s="10">
        <v>47757</v>
      </c>
      <c r="P65" s="9"/>
      <c r="Q65" s="10">
        <f aca="true" t="shared" si="1" ref="Q65:Q76">SUM(C65:P65)</f>
        <v>18606962</v>
      </c>
      <c r="S65" s="1"/>
    </row>
    <row r="66" spans="2:19" ht="12" customHeight="1">
      <c r="B66" s="19" t="s">
        <v>54</v>
      </c>
      <c r="C66" s="7"/>
      <c r="D66" s="7"/>
      <c r="E66" s="7"/>
      <c r="F66" s="7">
        <v>2497440</v>
      </c>
      <c r="G66" s="7">
        <v>4519118</v>
      </c>
      <c r="H66" s="10"/>
      <c r="I66" s="10">
        <v>1032757</v>
      </c>
      <c r="J66" s="7">
        <v>4067820</v>
      </c>
      <c r="K66" s="7"/>
      <c r="L66" s="7"/>
      <c r="M66" s="7"/>
      <c r="N66" s="7"/>
      <c r="O66" s="10">
        <v>84392</v>
      </c>
      <c r="P66" s="9"/>
      <c r="Q66" s="10">
        <f t="shared" si="1"/>
        <v>12201527</v>
      </c>
      <c r="S66" s="1"/>
    </row>
    <row r="67" spans="2:19" ht="11.25" customHeight="1">
      <c r="B67" s="19" t="s">
        <v>55</v>
      </c>
      <c r="C67" s="7"/>
      <c r="D67" s="7"/>
      <c r="E67" s="7"/>
      <c r="F67" s="7"/>
      <c r="G67" s="7">
        <v>3091811</v>
      </c>
      <c r="H67" s="10"/>
      <c r="I67" s="10">
        <v>1403418</v>
      </c>
      <c r="J67" s="7">
        <v>3612745</v>
      </c>
      <c r="K67" s="7"/>
      <c r="L67" s="7"/>
      <c r="M67" s="7"/>
      <c r="N67" s="7"/>
      <c r="O67" s="10">
        <v>146701</v>
      </c>
      <c r="P67" s="9"/>
      <c r="Q67" s="10">
        <f t="shared" si="1"/>
        <v>8254675</v>
      </c>
      <c r="S67" s="1"/>
    </row>
    <row r="68" spans="2:19" s="29" customFormat="1" ht="12" customHeight="1">
      <c r="B68" s="30" t="s">
        <v>112</v>
      </c>
      <c r="C68" s="14">
        <v>49049000</v>
      </c>
      <c r="D68" s="14"/>
      <c r="E68" s="14"/>
      <c r="F68" s="14"/>
      <c r="G68" s="14">
        <f>22288121+1240000</f>
        <v>23528121</v>
      </c>
      <c r="H68" s="25">
        <v>3798587</v>
      </c>
      <c r="I68" s="25">
        <v>19561489</v>
      </c>
      <c r="J68" s="14">
        <v>14758811</v>
      </c>
      <c r="K68" s="14">
        <v>2640000</v>
      </c>
      <c r="L68" s="14"/>
      <c r="M68" s="14"/>
      <c r="N68" s="14"/>
      <c r="O68" s="25">
        <v>3451506</v>
      </c>
      <c r="P68" s="28"/>
      <c r="Q68" s="25">
        <f t="shared" si="1"/>
        <v>116787514</v>
      </c>
      <c r="R68" s="31"/>
      <c r="S68" s="32"/>
    </row>
    <row r="69" spans="2:19" s="3" customFormat="1" ht="12" customHeight="1">
      <c r="B69" s="21" t="s">
        <v>56</v>
      </c>
      <c r="C69" s="14"/>
      <c r="D69" s="14"/>
      <c r="E69" s="14"/>
      <c r="F69" s="14"/>
      <c r="G69" s="14"/>
      <c r="H69" s="25">
        <v>1678445</v>
      </c>
      <c r="I69" s="25">
        <v>4806064</v>
      </c>
      <c r="J69" s="14">
        <v>8222386</v>
      </c>
      <c r="K69" s="14">
        <v>1760004</v>
      </c>
      <c r="L69" s="14"/>
      <c r="M69" s="14"/>
      <c r="N69" s="14"/>
      <c r="O69" s="25">
        <v>251598</v>
      </c>
      <c r="P69" s="28"/>
      <c r="Q69" s="25">
        <f t="shared" si="1"/>
        <v>16718497</v>
      </c>
      <c r="R69" s="14"/>
      <c r="S69" s="4"/>
    </row>
    <row r="70" spans="2:19" s="3" customFormat="1" ht="12" customHeight="1">
      <c r="B70" s="21" t="s">
        <v>144</v>
      </c>
      <c r="C70" s="14"/>
      <c r="D70" s="14"/>
      <c r="E70" s="14"/>
      <c r="F70" s="14">
        <v>6209745</v>
      </c>
      <c r="G70" s="14">
        <v>11632760</v>
      </c>
      <c r="H70" s="25"/>
      <c r="I70" s="25">
        <v>1314283</v>
      </c>
      <c r="J70" s="14">
        <v>8768689</v>
      </c>
      <c r="K70" s="14"/>
      <c r="L70" s="14"/>
      <c r="M70" s="14"/>
      <c r="N70" s="14"/>
      <c r="O70" s="25">
        <v>26969</v>
      </c>
      <c r="P70" s="28"/>
      <c r="Q70" s="25">
        <f t="shared" si="1"/>
        <v>27952446</v>
      </c>
      <c r="R70" s="14"/>
      <c r="S70" s="4"/>
    </row>
    <row r="71" spans="2:19" s="3" customFormat="1" ht="12" customHeight="1">
      <c r="B71" s="21" t="s">
        <v>57</v>
      </c>
      <c r="C71" s="14"/>
      <c r="D71" s="14"/>
      <c r="E71" s="14"/>
      <c r="F71" s="14"/>
      <c r="G71" s="14">
        <v>11981010</v>
      </c>
      <c r="H71" s="25">
        <v>2650177</v>
      </c>
      <c r="I71" s="25">
        <v>9146664</v>
      </c>
      <c r="J71" s="14">
        <v>14311487</v>
      </c>
      <c r="K71" s="14">
        <v>2640000</v>
      </c>
      <c r="L71" s="14"/>
      <c r="M71" s="14"/>
      <c r="N71" s="14"/>
      <c r="O71" s="25">
        <v>998043</v>
      </c>
      <c r="P71" s="28"/>
      <c r="Q71" s="25">
        <f t="shared" si="1"/>
        <v>41727381</v>
      </c>
      <c r="R71" s="14"/>
      <c r="S71" s="4"/>
    </row>
    <row r="72" spans="2:19" s="3" customFormat="1" ht="12" customHeight="1">
      <c r="B72" s="21" t="s">
        <v>103</v>
      </c>
      <c r="C72" s="14"/>
      <c r="D72" s="14"/>
      <c r="E72" s="14"/>
      <c r="F72" s="14">
        <v>6230264</v>
      </c>
      <c r="G72" s="14">
        <f>5388298+176000</f>
        <v>5564298</v>
      </c>
      <c r="H72" s="25">
        <v>618375</v>
      </c>
      <c r="I72" s="25">
        <v>1140729</v>
      </c>
      <c r="J72" s="14">
        <v>2916830</v>
      </c>
      <c r="K72" s="14"/>
      <c r="L72" s="14"/>
      <c r="M72" s="14"/>
      <c r="N72" s="14">
        <v>167603</v>
      </c>
      <c r="O72" s="25">
        <v>8854</v>
      </c>
      <c r="P72" s="28"/>
      <c r="Q72" s="25">
        <f t="shared" si="1"/>
        <v>16646953</v>
      </c>
      <c r="R72" s="14"/>
      <c r="S72" s="4"/>
    </row>
    <row r="73" spans="2:19" ht="12" customHeight="1">
      <c r="B73" s="19" t="s">
        <v>58</v>
      </c>
      <c r="C73" s="7"/>
      <c r="D73" s="7"/>
      <c r="E73" s="7"/>
      <c r="F73" s="7">
        <v>12889479</v>
      </c>
      <c r="G73" s="7">
        <v>7809793</v>
      </c>
      <c r="H73" s="10"/>
      <c r="I73" s="10">
        <v>1618648</v>
      </c>
      <c r="J73" s="7">
        <v>5997691</v>
      </c>
      <c r="K73" s="7"/>
      <c r="L73" s="7"/>
      <c r="M73" s="7"/>
      <c r="N73" s="7"/>
      <c r="O73" s="10">
        <v>165807</v>
      </c>
      <c r="P73" s="9"/>
      <c r="Q73" s="10">
        <f t="shared" si="1"/>
        <v>28481418</v>
      </c>
      <c r="S73" s="1"/>
    </row>
    <row r="74" spans="2:19" ht="12" customHeight="1">
      <c r="B74" s="19"/>
      <c r="C74" s="7"/>
      <c r="D74" s="7"/>
      <c r="E74" s="7"/>
      <c r="F74" s="7"/>
      <c r="G74" s="7"/>
      <c r="H74" s="10"/>
      <c r="I74" s="10"/>
      <c r="J74" s="7"/>
      <c r="K74" s="7"/>
      <c r="L74" s="7"/>
      <c r="M74" s="7"/>
      <c r="N74" s="7"/>
      <c r="O74" s="10"/>
      <c r="P74" s="9"/>
      <c r="Q74" s="10">
        <f t="shared" si="1"/>
        <v>0</v>
      </c>
      <c r="S74" s="1"/>
    </row>
    <row r="75" spans="2:19" ht="12" customHeight="1">
      <c r="B75" s="24" t="s">
        <v>113</v>
      </c>
      <c r="C75" s="7"/>
      <c r="D75" s="7"/>
      <c r="E75" s="7"/>
      <c r="F75" s="7"/>
      <c r="G75" s="7"/>
      <c r="H75" s="10"/>
      <c r="I75" s="10"/>
      <c r="J75" s="7"/>
      <c r="K75" s="7"/>
      <c r="L75" s="7"/>
      <c r="M75" s="7"/>
      <c r="N75" s="7"/>
      <c r="O75" s="10"/>
      <c r="P75" s="9"/>
      <c r="Q75" s="10">
        <f t="shared" si="1"/>
        <v>0</v>
      </c>
      <c r="S75" s="1"/>
    </row>
    <row r="76" spans="2:19" ht="12" customHeight="1">
      <c r="B76" s="19" t="s">
        <v>59</v>
      </c>
      <c r="C76" s="7"/>
      <c r="D76" s="7"/>
      <c r="E76" s="7"/>
      <c r="F76" s="7">
        <v>102705258</v>
      </c>
      <c r="G76" s="7">
        <v>59769920</v>
      </c>
      <c r="H76" s="10"/>
      <c r="I76" s="10">
        <v>113290057</v>
      </c>
      <c r="J76" s="7">
        <v>140108510</v>
      </c>
      <c r="K76" s="7">
        <f>55540000+804892</f>
        <v>56344892</v>
      </c>
      <c r="L76" s="7">
        <v>1440000</v>
      </c>
      <c r="M76" s="7"/>
      <c r="N76" s="7"/>
      <c r="O76" s="10">
        <v>37699795</v>
      </c>
      <c r="P76" s="9"/>
      <c r="Q76" s="10">
        <f t="shared" si="1"/>
        <v>511358432</v>
      </c>
      <c r="S76" s="1"/>
    </row>
    <row r="77" spans="2:19" s="3" customFormat="1" ht="12" customHeight="1">
      <c r="B77" s="21" t="s">
        <v>105</v>
      </c>
      <c r="C77" s="14">
        <v>1786784</v>
      </c>
      <c r="D77" s="14"/>
      <c r="E77" s="14"/>
      <c r="F77" s="14">
        <v>4723028</v>
      </c>
      <c r="G77" s="14">
        <f>45535987+56328</f>
        <v>45592315</v>
      </c>
      <c r="H77" s="25">
        <v>7243816</v>
      </c>
      <c r="I77" s="25">
        <v>35422767</v>
      </c>
      <c r="J77" s="14">
        <v>44346022</v>
      </c>
      <c r="K77" s="14">
        <v>5280000</v>
      </c>
      <c r="L77" s="14">
        <v>810000</v>
      </c>
      <c r="M77" s="14"/>
      <c r="N77" s="14"/>
      <c r="O77" s="25">
        <v>8086240</v>
      </c>
      <c r="P77" s="28">
        <v>2046000</v>
      </c>
      <c r="Q77" s="25">
        <f>SUM(C77:P77)</f>
        <v>155336972</v>
      </c>
      <c r="R77" s="14"/>
      <c r="S77" s="4"/>
    </row>
    <row r="78" spans="2:19" s="3" customFormat="1" ht="12" customHeight="1">
      <c r="B78" s="21" t="s">
        <v>131</v>
      </c>
      <c r="C78" s="14"/>
      <c r="D78" s="14">
        <v>973000</v>
      </c>
      <c r="E78" s="14"/>
      <c r="F78" s="14"/>
      <c r="G78" s="14">
        <v>13824616</v>
      </c>
      <c r="H78" s="25">
        <v>3798587</v>
      </c>
      <c r="I78" s="25">
        <v>13843319</v>
      </c>
      <c r="J78" s="14">
        <v>23420432</v>
      </c>
      <c r="K78" s="14">
        <v>2510004</v>
      </c>
      <c r="L78" s="14"/>
      <c r="M78" s="14"/>
      <c r="N78" s="14"/>
      <c r="O78" s="25">
        <v>1849681</v>
      </c>
      <c r="P78" s="28"/>
      <c r="Q78" s="25">
        <f aca="true" t="shared" si="2" ref="Q78:Q96">SUM(C78:P78)</f>
        <v>60219639</v>
      </c>
      <c r="R78" s="14"/>
      <c r="S78" s="4"/>
    </row>
    <row r="79" spans="2:19" s="3" customFormat="1" ht="12" customHeight="1">
      <c r="B79" s="21" t="s">
        <v>60</v>
      </c>
      <c r="C79" s="14"/>
      <c r="D79" s="14"/>
      <c r="E79" s="14"/>
      <c r="F79" s="14">
        <v>21806803</v>
      </c>
      <c r="G79" s="14">
        <v>49504859</v>
      </c>
      <c r="H79" s="25">
        <v>795053</v>
      </c>
      <c r="I79" s="25">
        <v>26899306</v>
      </c>
      <c r="J79" s="14">
        <v>51900847</v>
      </c>
      <c r="K79" s="14">
        <v>2580000</v>
      </c>
      <c r="L79" s="14">
        <v>1620000</v>
      </c>
      <c r="M79" s="14"/>
      <c r="N79" s="14"/>
      <c r="O79" s="25">
        <v>5282006</v>
      </c>
      <c r="P79" s="28"/>
      <c r="Q79" s="25">
        <f t="shared" si="2"/>
        <v>160388874</v>
      </c>
      <c r="R79" s="14"/>
      <c r="S79" s="4"/>
    </row>
    <row r="80" spans="2:19" s="3" customFormat="1" ht="12" customHeight="1">
      <c r="B80" s="21" t="s">
        <v>61</v>
      </c>
      <c r="C80" s="14"/>
      <c r="D80" s="14">
        <v>1600000</v>
      </c>
      <c r="E80" s="14"/>
      <c r="F80" s="14"/>
      <c r="G80" s="14">
        <v>77973</v>
      </c>
      <c r="H80" s="25"/>
      <c r="I80" s="25">
        <v>1749347</v>
      </c>
      <c r="J80" s="14">
        <v>4496250</v>
      </c>
      <c r="K80" s="14"/>
      <c r="L80" s="14"/>
      <c r="M80" s="14"/>
      <c r="N80" s="14"/>
      <c r="O80" s="25"/>
      <c r="P80" s="28"/>
      <c r="Q80" s="25">
        <f t="shared" si="2"/>
        <v>7923570</v>
      </c>
      <c r="R80" s="14"/>
      <c r="S80" s="4"/>
    </row>
    <row r="81" spans="2:19" s="3" customFormat="1" ht="12" customHeight="1">
      <c r="B81" s="21" t="s">
        <v>62</v>
      </c>
      <c r="C81" s="14"/>
      <c r="D81" s="14"/>
      <c r="E81" s="14">
        <v>750000</v>
      </c>
      <c r="F81" s="14">
        <v>300409</v>
      </c>
      <c r="G81" s="14">
        <v>3942474</v>
      </c>
      <c r="H81" s="25">
        <v>706714</v>
      </c>
      <c r="I81" s="25">
        <v>4910176</v>
      </c>
      <c r="J81" s="14">
        <v>9663316</v>
      </c>
      <c r="K81" s="14">
        <v>1760004</v>
      </c>
      <c r="L81" s="14">
        <v>270000</v>
      </c>
      <c r="M81" s="14"/>
      <c r="N81" s="14"/>
      <c r="O81" s="25">
        <v>204757</v>
      </c>
      <c r="P81" s="28"/>
      <c r="Q81" s="25">
        <f t="shared" si="2"/>
        <v>22507850</v>
      </c>
      <c r="R81" s="14"/>
      <c r="S81" s="4"/>
    </row>
    <row r="82" spans="2:19" s="3" customFormat="1" ht="12" customHeight="1">
      <c r="B82" s="21" t="s">
        <v>63</v>
      </c>
      <c r="C82" s="14"/>
      <c r="D82" s="14"/>
      <c r="E82" s="14"/>
      <c r="F82" s="14"/>
      <c r="G82" s="14">
        <v>8323864</v>
      </c>
      <c r="H82" s="25">
        <v>1413428</v>
      </c>
      <c r="I82" s="25">
        <v>1922442</v>
      </c>
      <c r="J82" s="14">
        <v>9096189</v>
      </c>
      <c r="K82" s="14"/>
      <c r="L82" s="14"/>
      <c r="M82" s="14"/>
      <c r="N82" s="14"/>
      <c r="O82" s="25">
        <v>108573</v>
      </c>
      <c r="P82" s="28"/>
      <c r="Q82" s="25">
        <f t="shared" si="2"/>
        <v>20864496</v>
      </c>
      <c r="R82" s="14"/>
      <c r="S82" s="4"/>
    </row>
    <row r="83" spans="2:19" s="3" customFormat="1" ht="12" customHeight="1">
      <c r="B83" s="21" t="s">
        <v>64</v>
      </c>
      <c r="C83" s="14"/>
      <c r="D83" s="14"/>
      <c r="E83" s="14"/>
      <c r="F83" s="14">
        <v>41948095</v>
      </c>
      <c r="G83" s="14">
        <v>36836611</v>
      </c>
      <c r="H83" s="25">
        <v>2826855</v>
      </c>
      <c r="I83" s="25">
        <v>6696808</v>
      </c>
      <c r="J83" s="14">
        <v>31672592</v>
      </c>
      <c r="K83" s="14">
        <v>2580000</v>
      </c>
      <c r="L83" s="14">
        <v>270000</v>
      </c>
      <c r="M83" s="14"/>
      <c r="N83" s="14"/>
      <c r="O83" s="25">
        <v>750414</v>
      </c>
      <c r="P83" s="28"/>
      <c r="Q83" s="25">
        <f t="shared" si="2"/>
        <v>123581375</v>
      </c>
      <c r="R83" s="14"/>
      <c r="S83" s="4"/>
    </row>
    <row r="84" spans="2:18" s="3" customFormat="1" ht="12" customHeight="1">
      <c r="B84" s="21" t="s">
        <v>104</v>
      </c>
      <c r="C84" s="14">
        <v>2953000</v>
      </c>
      <c r="D84" s="14"/>
      <c r="E84" s="14"/>
      <c r="F84" s="14">
        <v>4595005</v>
      </c>
      <c r="G84" s="14">
        <v>12142434</v>
      </c>
      <c r="H84" s="25">
        <v>795053</v>
      </c>
      <c r="I84" s="25">
        <v>7926842</v>
      </c>
      <c r="J84" s="14">
        <v>14331403</v>
      </c>
      <c r="K84" s="14">
        <v>879996</v>
      </c>
      <c r="L84" s="14"/>
      <c r="M84" s="14"/>
      <c r="N84" s="14"/>
      <c r="O84" s="25">
        <v>174916</v>
      </c>
      <c r="P84" s="28"/>
      <c r="Q84" s="25">
        <f>SUM(C84:P84)</f>
        <v>43798649</v>
      </c>
      <c r="R84" s="14"/>
    </row>
    <row r="85" spans="2:18" s="3" customFormat="1" ht="12" customHeight="1">
      <c r="B85" s="21" t="s">
        <v>65</v>
      </c>
      <c r="C85" s="14"/>
      <c r="D85" s="14">
        <v>13959000</v>
      </c>
      <c r="E85" s="14"/>
      <c r="F85" s="14">
        <v>9262345</v>
      </c>
      <c r="G85" s="14">
        <v>8840858</v>
      </c>
      <c r="H85" s="25"/>
      <c r="I85" s="25">
        <v>4608330</v>
      </c>
      <c r="J85" s="14">
        <v>19408804</v>
      </c>
      <c r="K85" s="14"/>
      <c r="L85" s="14">
        <v>180000</v>
      </c>
      <c r="M85" s="14"/>
      <c r="N85" s="14"/>
      <c r="O85" s="25">
        <v>200711</v>
      </c>
      <c r="P85" s="28"/>
      <c r="Q85" s="25">
        <f t="shared" si="2"/>
        <v>56460048</v>
      </c>
      <c r="R85" s="14"/>
    </row>
    <row r="86" spans="2:18" s="3" customFormat="1" ht="12" customHeight="1">
      <c r="B86" s="21" t="s">
        <v>66</v>
      </c>
      <c r="C86" s="14"/>
      <c r="D86" s="14"/>
      <c r="E86" s="14"/>
      <c r="F86" s="14"/>
      <c r="G86" s="14">
        <v>10160453</v>
      </c>
      <c r="H86" s="25"/>
      <c r="I86" s="25">
        <v>4989752</v>
      </c>
      <c r="J86" s="14">
        <v>16726213</v>
      </c>
      <c r="K86" s="14"/>
      <c r="L86" s="14"/>
      <c r="M86" s="14"/>
      <c r="N86" s="14"/>
      <c r="O86" s="25">
        <v>901836</v>
      </c>
      <c r="P86" s="28"/>
      <c r="Q86" s="25">
        <f t="shared" si="2"/>
        <v>32778254</v>
      </c>
      <c r="R86" s="14"/>
    </row>
    <row r="87" spans="2:18" s="3" customFormat="1" ht="12" customHeight="1">
      <c r="B87" s="21" t="s">
        <v>67</v>
      </c>
      <c r="C87" s="14"/>
      <c r="D87" s="14"/>
      <c r="E87" s="14"/>
      <c r="F87" s="14"/>
      <c r="G87" s="14">
        <v>9391131</v>
      </c>
      <c r="H87" s="25"/>
      <c r="I87" s="25">
        <v>7989793</v>
      </c>
      <c r="J87" s="14">
        <v>15573775</v>
      </c>
      <c r="K87" s="14">
        <v>879996</v>
      </c>
      <c r="L87" s="14">
        <v>180000</v>
      </c>
      <c r="M87" s="14"/>
      <c r="N87" s="14"/>
      <c r="O87" s="25">
        <v>981905</v>
      </c>
      <c r="P87" s="28"/>
      <c r="Q87" s="25">
        <f t="shared" si="2"/>
        <v>34996600</v>
      </c>
      <c r="R87" s="14"/>
    </row>
    <row r="88" spans="2:18" s="3" customFormat="1" ht="12" customHeight="1">
      <c r="B88" s="21" t="s">
        <v>68</v>
      </c>
      <c r="C88" s="14"/>
      <c r="D88" s="14">
        <v>858000</v>
      </c>
      <c r="E88" s="14"/>
      <c r="F88" s="14"/>
      <c r="G88" s="14">
        <v>10045343</v>
      </c>
      <c r="H88" s="25">
        <v>706714</v>
      </c>
      <c r="I88" s="25">
        <v>8418500</v>
      </c>
      <c r="J88" s="14">
        <v>9206920</v>
      </c>
      <c r="K88" s="14"/>
      <c r="L88" s="14">
        <v>180000</v>
      </c>
      <c r="M88" s="14"/>
      <c r="N88" s="14"/>
      <c r="O88" s="25">
        <v>461479</v>
      </c>
      <c r="P88" s="28"/>
      <c r="Q88" s="25">
        <f t="shared" si="2"/>
        <v>29876956</v>
      </c>
      <c r="R88" s="14"/>
    </row>
    <row r="89" spans="2:19" s="3" customFormat="1" ht="12" customHeight="1">
      <c r="B89" s="21" t="s">
        <v>69</v>
      </c>
      <c r="C89" s="14"/>
      <c r="D89" s="14"/>
      <c r="E89" s="14"/>
      <c r="F89" s="14">
        <v>2248272</v>
      </c>
      <c r="G89" s="14">
        <v>5139819</v>
      </c>
      <c r="H89" s="25">
        <v>706714</v>
      </c>
      <c r="I89" s="25">
        <v>684419</v>
      </c>
      <c r="J89" s="14">
        <v>2716345</v>
      </c>
      <c r="K89" s="14"/>
      <c r="L89" s="14"/>
      <c r="M89" s="14"/>
      <c r="N89" s="14"/>
      <c r="O89" s="25">
        <v>59323</v>
      </c>
      <c r="P89" s="28"/>
      <c r="Q89" s="25">
        <f t="shared" si="2"/>
        <v>11554892</v>
      </c>
      <c r="R89" s="14"/>
      <c r="S89" s="4"/>
    </row>
    <row r="90" spans="2:19" s="3" customFormat="1" ht="12" customHeight="1">
      <c r="B90" s="21" t="s">
        <v>106</v>
      </c>
      <c r="C90" s="14">
        <v>4585000</v>
      </c>
      <c r="D90" s="14">
        <v>2500000</v>
      </c>
      <c r="E90" s="14"/>
      <c r="F90" s="14">
        <v>36242105</v>
      </c>
      <c r="G90" s="14">
        <v>28789984</v>
      </c>
      <c r="H90" s="25">
        <v>2120141</v>
      </c>
      <c r="I90" s="25">
        <v>11036833</v>
      </c>
      <c r="J90" s="14">
        <v>38420537</v>
      </c>
      <c r="K90" s="14"/>
      <c r="L90" s="14"/>
      <c r="M90" s="14"/>
      <c r="N90" s="14"/>
      <c r="O90" s="25">
        <v>824982</v>
      </c>
      <c r="P90" s="28"/>
      <c r="Q90" s="25">
        <f t="shared" si="2"/>
        <v>124519582</v>
      </c>
      <c r="R90" s="14"/>
      <c r="S90" s="4"/>
    </row>
    <row r="91" spans="2:17" ht="12" customHeight="1">
      <c r="B91" s="19" t="s">
        <v>70</v>
      </c>
      <c r="C91" s="7"/>
      <c r="D91" s="7"/>
      <c r="E91" s="7"/>
      <c r="F91" s="7">
        <v>244253</v>
      </c>
      <c r="G91" s="7">
        <v>4306805</v>
      </c>
      <c r="H91" s="10"/>
      <c r="I91" s="10">
        <v>1818636</v>
      </c>
      <c r="J91" s="7">
        <v>3043073</v>
      </c>
      <c r="K91" s="7"/>
      <c r="L91" s="7"/>
      <c r="M91" s="7"/>
      <c r="N91" s="7"/>
      <c r="O91" s="10">
        <v>114722</v>
      </c>
      <c r="P91" s="9"/>
      <c r="Q91" s="10">
        <f t="shared" si="2"/>
        <v>9527489</v>
      </c>
    </row>
    <row r="92" spans="2:17" ht="12" customHeight="1">
      <c r="B92" s="19" t="s">
        <v>137</v>
      </c>
      <c r="C92" s="7"/>
      <c r="D92" s="7"/>
      <c r="E92" s="7"/>
      <c r="F92" s="7">
        <v>4778503</v>
      </c>
      <c r="G92" s="7">
        <f>1648000+18275089</f>
        <v>19923089</v>
      </c>
      <c r="H92" s="10">
        <v>971731</v>
      </c>
      <c r="I92" s="10">
        <v>7232433</v>
      </c>
      <c r="J92" s="7">
        <v>19971045</v>
      </c>
      <c r="K92" s="7">
        <v>2640000</v>
      </c>
      <c r="L92" s="7">
        <v>540000</v>
      </c>
      <c r="M92" s="7"/>
      <c r="N92" s="7"/>
      <c r="O92" s="10">
        <v>663070</v>
      </c>
      <c r="P92" s="9"/>
      <c r="Q92" s="10">
        <f t="shared" si="2"/>
        <v>56719871</v>
      </c>
    </row>
    <row r="93" spans="2:17" ht="12" customHeight="1">
      <c r="B93" s="19" t="s">
        <v>71</v>
      </c>
      <c r="C93" s="7"/>
      <c r="D93" s="7"/>
      <c r="E93" s="7"/>
      <c r="F93" s="7"/>
      <c r="G93" s="7">
        <v>7340776</v>
      </c>
      <c r="H93" s="10">
        <v>7685512</v>
      </c>
      <c r="I93" s="10">
        <v>9160652</v>
      </c>
      <c r="J93" s="7">
        <v>13757064</v>
      </c>
      <c r="K93" s="7">
        <v>560000</v>
      </c>
      <c r="L93" s="7"/>
      <c r="M93" s="7"/>
      <c r="N93" s="7"/>
      <c r="O93" s="10">
        <v>414203</v>
      </c>
      <c r="P93" s="9"/>
      <c r="Q93" s="10">
        <f t="shared" si="2"/>
        <v>38918207</v>
      </c>
    </row>
    <row r="94" spans="2:17" ht="12.75" customHeight="1">
      <c r="B94" s="19" t="s">
        <v>72</v>
      </c>
      <c r="C94" s="7"/>
      <c r="D94" s="7"/>
      <c r="E94" s="7"/>
      <c r="F94" s="7">
        <v>4017853</v>
      </c>
      <c r="G94" s="7">
        <v>4630884</v>
      </c>
      <c r="H94" s="10"/>
      <c r="I94" s="10">
        <v>906150</v>
      </c>
      <c r="J94" s="7">
        <v>9479103</v>
      </c>
      <c r="K94" s="7">
        <v>1700004</v>
      </c>
      <c r="L94" s="7"/>
      <c r="M94" s="7"/>
      <c r="N94" s="7"/>
      <c r="O94" s="10">
        <v>266707</v>
      </c>
      <c r="P94" s="9"/>
      <c r="Q94" s="10">
        <f t="shared" si="2"/>
        <v>21000701</v>
      </c>
    </row>
    <row r="95" spans="2:17" ht="12" customHeight="1">
      <c r="B95" s="19" t="s">
        <v>138</v>
      </c>
      <c r="C95" s="7"/>
      <c r="D95" s="7">
        <v>750000</v>
      </c>
      <c r="E95" s="7"/>
      <c r="F95" s="7"/>
      <c r="G95" s="7">
        <v>13763945</v>
      </c>
      <c r="H95" s="10">
        <v>2385159</v>
      </c>
      <c r="I95" s="10">
        <v>9492114</v>
      </c>
      <c r="J95" s="7">
        <v>10832392</v>
      </c>
      <c r="K95" s="7"/>
      <c r="L95" s="7">
        <v>270000</v>
      </c>
      <c r="M95" s="7"/>
      <c r="N95" s="7"/>
      <c r="O95" s="10">
        <v>867803</v>
      </c>
      <c r="P95" s="9"/>
      <c r="Q95" s="10">
        <f t="shared" si="2"/>
        <v>38361413</v>
      </c>
    </row>
    <row r="96" spans="2:17" ht="12" customHeight="1">
      <c r="B96" s="19"/>
      <c r="C96" s="7"/>
      <c r="D96" s="7"/>
      <c r="E96" s="7"/>
      <c r="F96" s="7"/>
      <c r="G96" s="7"/>
      <c r="H96" s="10"/>
      <c r="I96" s="10"/>
      <c r="J96" s="7"/>
      <c r="K96" s="7"/>
      <c r="L96" s="7"/>
      <c r="M96" s="7"/>
      <c r="N96" s="7"/>
      <c r="O96" s="10"/>
      <c r="P96" s="9"/>
      <c r="Q96" s="10">
        <f t="shared" si="2"/>
        <v>0</v>
      </c>
    </row>
    <row r="97" spans="2:17" ht="12" customHeight="1">
      <c r="B97" s="24" t="s">
        <v>118</v>
      </c>
      <c r="C97" s="7"/>
      <c r="D97" s="7"/>
      <c r="E97" s="7"/>
      <c r="F97" s="7"/>
      <c r="G97" s="7"/>
      <c r="H97" s="10"/>
      <c r="I97" s="10"/>
      <c r="J97" s="7"/>
      <c r="K97" s="7"/>
      <c r="L97" s="7"/>
      <c r="M97" s="7"/>
      <c r="N97" s="7"/>
      <c r="O97" s="10"/>
      <c r="P97" s="9"/>
      <c r="Q97" s="10">
        <f aca="true" t="shared" si="3" ref="Q97:Q113">SUM(C97:P97)</f>
        <v>0</v>
      </c>
    </row>
    <row r="98" spans="2:17" ht="12" customHeight="1">
      <c r="B98" s="19" t="s">
        <v>73</v>
      </c>
      <c r="C98" s="7"/>
      <c r="D98" s="7"/>
      <c r="E98" s="7"/>
      <c r="F98" s="7"/>
      <c r="G98" s="7">
        <v>11531597</v>
      </c>
      <c r="H98" s="10">
        <v>4858657</v>
      </c>
      <c r="I98" s="10">
        <v>20123567</v>
      </c>
      <c r="J98" s="7">
        <v>18154767</v>
      </c>
      <c r="K98" s="7">
        <v>2640000</v>
      </c>
      <c r="L98" s="7">
        <v>90000</v>
      </c>
      <c r="M98" s="7"/>
      <c r="N98" s="7"/>
      <c r="O98" s="10">
        <v>2372000</v>
      </c>
      <c r="P98" s="9"/>
      <c r="Q98" s="10">
        <f t="shared" si="3"/>
        <v>59770588</v>
      </c>
    </row>
    <row r="99" spans="2:17" ht="12" customHeight="1">
      <c r="B99" s="19" t="s">
        <v>74</v>
      </c>
      <c r="C99" s="7"/>
      <c r="D99" s="7">
        <v>13738000</v>
      </c>
      <c r="E99" s="7"/>
      <c r="F99" s="7"/>
      <c r="G99" s="7">
        <v>48721595</v>
      </c>
      <c r="H99" s="10"/>
      <c r="I99" s="10">
        <v>58299030</v>
      </c>
      <c r="J99" s="7">
        <v>30463607</v>
      </c>
      <c r="K99" s="7">
        <v>7800000</v>
      </c>
      <c r="L99" s="7">
        <v>1170000</v>
      </c>
      <c r="M99" s="7"/>
      <c r="N99" s="7"/>
      <c r="O99" s="10">
        <v>4990015</v>
      </c>
      <c r="P99" s="9"/>
      <c r="Q99" s="10">
        <f t="shared" si="3"/>
        <v>165182247</v>
      </c>
    </row>
    <row r="100" spans="2:17" ht="12" customHeight="1">
      <c r="B100" s="19" t="s">
        <v>75</v>
      </c>
      <c r="C100" s="7"/>
      <c r="D100" s="7"/>
      <c r="E100" s="7"/>
      <c r="F100" s="7"/>
      <c r="G100" s="7">
        <v>5107092</v>
      </c>
      <c r="H100" s="10">
        <v>2031802</v>
      </c>
      <c r="I100" s="10">
        <v>2004365</v>
      </c>
      <c r="J100" s="7">
        <v>1162700</v>
      </c>
      <c r="K100" s="7"/>
      <c r="L100" s="7">
        <v>180000</v>
      </c>
      <c r="M100" s="7"/>
      <c r="N100" s="7"/>
      <c r="O100" s="10">
        <v>317899</v>
      </c>
      <c r="P100" s="9"/>
      <c r="Q100" s="10">
        <f t="shared" si="3"/>
        <v>10803858</v>
      </c>
    </row>
    <row r="101" spans="2:17" ht="12" customHeight="1">
      <c r="B101" s="19" t="s">
        <v>76</v>
      </c>
      <c r="C101" s="7"/>
      <c r="D101" s="7"/>
      <c r="E101" s="7"/>
      <c r="F101" s="7"/>
      <c r="G101" s="7">
        <v>20166152</v>
      </c>
      <c r="H101" s="10">
        <v>1413428</v>
      </c>
      <c r="I101" s="10">
        <v>16390999</v>
      </c>
      <c r="J101" s="7">
        <v>12964926</v>
      </c>
      <c r="K101" s="7">
        <v>879996</v>
      </c>
      <c r="L101" s="7"/>
      <c r="M101" s="7"/>
      <c r="N101" s="7"/>
      <c r="O101" s="10">
        <v>857597</v>
      </c>
      <c r="P101" s="9"/>
      <c r="Q101" s="10">
        <f t="shared" si="3"/>
        <v>52673098</v>
      </c>
    </row>
    <row r="102" spans="2:17" ht="12" customHeight="1">
      <c r="B102" s="19" t="s">
        <v>97</v>
      </c>
      <c r="C102" s="7"/>
      <c r="D102" s="7"/>
      <c r="E102" s="7"/>
      <c r="F102" s="7">
        <v>3059555</v>
      </c>
      <c r="G102" s="7">
        <v>4804022</v>
      </c>
      <c r="H102" s="10"/>
      <c r="I102" s="10">
        <v>1098495</v>
      </c>
      <c r="J102" s="7">
        <v>4006403</v>
      </c>
      <c r="K102" s="7"/>
      <c r="L102" s="7">
        <v>180000</v>
      </c>
      <c r="M102" s="7"/>
      <c r="N102" s="7"/>
      <c r="O102" s="10"/>
      <c r="P102" s="9"/>
      <c r="Q102" s="10">
        <f t="shared" si="3"/>
        <v>13148475</v>
      </c>
    </row>
    <row r="103" spans="2:17" ht="12" customHeight="1">
      <c r="B103" s="19" t="s">
        <v>77</v>
      </c>
      <c r="C103" s="7"/>
      <c r="D103" s="7"/>
      <c r="E103" s="7"/>
      <c r="F103" s="7">
        <v>15268356</v>
      </c>
      <c r="G103" s="7">
        <v>11408235</v>
      </c>
      <c r="H103" s="10"/>
      <c r="I103" s="10">
        <v>6600585</v>
      </c>
      <c r="J103" s="7">
        <v>23420169</v>
      </c>
      <c r="K103" s="7">
        <v>2640000</v>
      </c>
      <c r="L103" s="7">
        <v>270000</v>
      </c>
      <c r="M103" s="7"/>
      <c r="N103" s="7"/>
      <c r="O103" s="10">
        <v>1374857</v>
      </c>
      <c r="P103" s="9"/>
      <c r="Q103" s="10">
        <f t="shared" si="3"/>
        <v>60982202</v>
      </c>
    </row>
    <row r="104" spans="2:17" ht="12" customHeight="1">
      <c r="B104" s="19" t="s">
        <v>78</v>
      </c>
      <c r="C104" s="7"/>
      <c r="D104" s="7"/>
      <c r="E104" s="7"/>
      <c r="F104" s="7">
        <v>1747008</v>
      </c>
      <c r="G104" s="7">
        <v>4254001</v>
      </c>
      <c r="H104" s="10">
        <v>530035</v>
      </c>
      <c r="I104" s="10">
        <v>2445789</v>
      </c>
      <c r="J104" s="7">
        <v>4376759</v>
      </c>
      <c r="K104" s="7">
        <v>1700004</v>
      </c>
      <c r="L104" s="7"/>
      <c r="M104" s="7"/>
      <c r="N104" s="7">
        <v>1575396</v>
      </c>
      <c r="O104" s="10">
        <v>201515</v>
      </c>
      <c r="P104" s="9"/>
      <c r="Q104" s="10">
        <f t="shared" si="3"/>
        <v>16830507</v>
      </c>
    </row>
    <row r="105" spans="2:17" ht="12" customHeight="1">
      <c r="B105" s="19" t="s">
        <v>79</v>
      </c>
      <c r="C105" s="7"/>
      <c r="D105" s="7"/>
      <c r="E105" s="7"/>
      <c r="F105" s="7">
        <v>11046084</v>
      </c>
      <c r="G105" s="7">
        <f>15119179+1714000</f>
        <v>16833179</v>
      </c>
      <c r="H105" s="10"/>
      <c r="I105" s="10">
        <v>3207363</v>
      </c>
      <c r="J105" s="7">
        <v>12747329</v>
      </c>
      <c r="K105" s="7">
        <v>1700004</v>
      </c>
      <c r="L105" s="7"/>
      <c r="M105" s="7"/>
      <c r="N105" s="7"/>
      <c r="O105" s="10">
        <v>157413</v>
      </c>
      <c r="P105" s="9"/>
      <c r="Q105" s="10">
        <f t="shared" si="3"/>
        <v>45691372</v>
      </c>
    </row>
    <row r="106" spans="2:17" ht="12" customHeight="1">
      <c r="B106" s="19" t="s">
        <v>80</v>
      </c>
      <c r="C106" s="7"/>
      <c r="D106" s="7"/>
      <c r="E106" s="7"/>
      <c r="F106" s="7">
        <v>356444</v>
      </c>
      <c r="G106" s="7">
        <v>878293</v>
      </c>
      <c r="H106" s="10"/>
      <c r="I106" s="10">
        <v>277245</v>
      </c>
      <c r="J106" s="7">
        <v>2448627</v>
      </c>
      <c r="K106" s="7"/>
      <c r="L106" s="7"/>
      <c r="M106" s="7"/>
      <c r="N106" s="7"/>
      <c r="O106" s="10">
        <v>59256</v>
      </c>
      <c r="P106" s="9"/>
      <c r="Q106" s="10">
        <f t="shared" si="3"/>
        <v>4019865</v>
      </c>
    </row>
    <row r="107" spans="2:17" ht="12" customHeight="1">
      <c r="B107" s="19" t="s">
        <v>139</v>
      </c>
      <c r="C107" s="7"/>
      <c r="D107" s="7"/>
      <c r="E107" s="7"/>
      <c r="F107" s="7"/>
      <c r="G107" s="7">
        <f>1064000+2649344</f>
        <v>3713344</v>
      </c>
      <c r="H107" s="10">
        <v>706714</v>
      </c>
      <c r="I107" s="10">
        <v>647833</v>
      </c>
      <c r="J107" s="7">
        <v>1248713</v>
      </c>
      <c r="K107" s="7"/>
      <c r="L107" s="7"/>
      <c r="M107" s="7"/>
      <c r="N107" s="7"/>
      <c r="O107" s="10">
        <v>25565</v>
      </c>
      <c r="P107" s="9"/>
      <c r="Q107" s="10">
        <f t="shared" si="3"/>
        <v>6342169</v>
      </c>
    </row>
    <row r="108" spans="2:17" ht="12" customHeight="1">
      <c r="B108" s="19" t="s">
        <v>81</v>
      </c>
      <c r="C108" s="7">
        <v>250000</v>
      </c>
      <c r="D108" s="7"/>
      <c r="E108" s="7"/>
      <c r="F108" s="7"/>
      <c r="G108" s="7">
        <v>6429114</v>
      </c>
      <c r="H108" s="10"/>
      <c r="I108" s="10">
        <v>16492605</v>
      </c>
      <c r="J108" s="7">
        <v>11446653</v>
      </c>
      <c r="K108" s="7">
        <v>1760004</v>
      </c>
      <c r="L108" s="7">
        <v>360000</v>
      </c>
      <c r="M108" s="7"/>
      <c r="N108" s="7"/>
      <c r="O108" s="10">
        <v>1039523</v>
      </c>
      <c r="P108" s="9"/>
      <c r="Q108" s="10">
        <f t="shared" si="3"/>
        <v>37777899</v>
      </c>
    </row>
    <row r="109" spans="2:17" ht="12" customHeight="1">
      <c r="B109" s="19" t="s">
        <v>82</v>
      </c>
      <c r="C109" s="7">
        <v>5883000</v>
      </c>
      <c r="D109" s="7">
        <v>7020000</v>
      </c>
      <c r="E109" s="7"/>
      <c r="F109" s="7">
        <v>7556340</v>
      </c>
      <c r="G109" s="7">
        <v>5691231</v>
      </c>
      <c r="H109" s="10">
        <v>795053</v>
      </c>
      <c r="I109" s="10">
        <v>4870510</v>
      </c>
      <c r="J109" s="7">
        <v>14598651</v>
      </c>
      <c r="K109" s="7">
        <v>879996</v>
      </c>
      <c r="L109" s="7">
        <v>1080000</v>
      </c>
      <c r="M109" s="7"/>
      <c r="N109" s="7"/>
      <c r="O109" s="10">
        <v>369122</v>
      </c>
      <c r="P109" s="9"/>
      <c r="Q109" s="10">
        <f t="shared" si="3"/>
        <v>48743903</v>
      </c>
    </row>
    <row r="110" spans="2:17" ht="12" customHeight="1">
      <c r="B110" s="19" t="s">
        <v>83</v>
      </c>
      <c r="C110" s="7"/>
      <c r="D110" s="7">
        <v>2031000</v>
      </c>
      <c r="E110" s="7"/>
      <c r="F110" s="7">
        <v>5241125</v>
      </c>
      <c r="G110" s="7">
        <v>10065665</v>
      </c>
      <c r="H110" s="10">
        <v>1325088</v>
      </c>
      <c r="I110" s="10">
        <v>4731283</v>
      </c>
      <c r="J110" s="7">
        <v>13150099</v>
      </c>
      <c r="K110" s="7"/>
      <c r="L110" s="7">
        <v>540000</v>
      </c>
      <c r="M110" s="7"/>
      <c r="N110" s="7"/>
      <c r="O110" s="10">
        <v>482619</v>
      </c>
      <c r="P110" s="9"/>
      <c r="Q110" s="10">
        <f t="shared" si="3"/>
        <v>37566879</v>
      </c>
    </row>
    <row r="111" spans="2:17" ht="12" customHeight="1">
      <c r="B111" s="19" t="s">
        <v>84</v>
      </c>
      <c r="C111" s="7"/>
      <c r="D111" s="7"/>
      <c r="E111" s="7"/>
      <c r="F111" s="7">
        <v>3020980</v>
      </c>
      <c r="G111" s="7">
        <v>20906500</v>
      </c>
      <c r="H111" s="10">
        <v>2738516</v>
      </c>
      <c r="I111" s="10">
        <v>8993113</v>
      </c>
      <c r="J111" s="7">
        <v>13152210</v>
      </c>
      <c r="K111" s="7">
        <v>879996</v>
      </c>
      <c r="L111" s="7">
        <v>540000</v>
      </c>
      <c r="M111" s="7"/>
      <c r="N111" s="7"/>
      <c r="O111" s="10">
        <v>824179</v>
      </c>
      <c r="P111" s="9"/>
      <c r="Q111" s="10">
        <f t="shared" si="3"/>
        <v>51055494</v>
      </c>
    </row>
    <row r="112" spans="2:17" ht="12" customHeight="1">
      <c r="B112" s="19" t="s">
        <v>98</v>
      </c>
      <c r="C112" s="7"/>
      <c r="D112" s="7"/>
      <c r="E112" s="7"/>
      <c r="F112" s="7">
        <v>26771121</v>
      </c>
      <c r="G112" s="7">
        <v>59683414</v>
      </c>
      <c r="H112" s="10"/>
      <c r="I112" s="10">
        <v>32881934</v>
      </c>
      <c r="J112" s="7">
        <v>50125996</v>
      </c>
      <c r="K112" s="7">
        <v>3520000</v>
      </c>
      <c r="L112" s="7">
        <v>1170000</v>
      </c>
      <c r="M112" s="7"/>
      <c r="N112" s="7"/>
      <c r="O112" s="10">
        <v>4988286</v>
      </c>
      <c r="P112" s="9"/>
      <c r="Q112" s="10">
        <f t="shared" si="3"/>
        <v>179140751</v>
      </c>
    </row>
    <row r="113" spans="2:17" ht="12" customHeight="1">
      <c r="B113" s="19" t="s">
        <v>85</v>
      </c>
      <c r="C113" s="7"/>
      <c r="D113" s="7"/>
      <c r="E113" s="7"/>
      <c r="F113" s="7">
        <v>10370363</v>
      </c>
      <c r="G113" s="7">
        <v>76983984</v>
      </c>
      <c r="H113" s="10">
        <v>5830389</v>
      </c>
      <c r="I113" s="10">
        <v>27064033</v>
      </c>
      <c r="J113" s="7">
        <v>86574368</v>
      </c>
      <c r="K113" s="7">
        <v>3459996</v>
      </c>
      <c r="L113" s="7">
        <v>810000</v>
      </c>
      <c r="M113" s="7"/>
      <c r="N113" s="7"/>
      <c r="O113" s="10">
        <v>4479078</v>
      </c>
      <c r="P113" s="9"/>
      <c r="Q113" s="10">
        <f t="shared" si="3"/>
        <v>215572211</v>
      </c>
    </row>
    <row r="114" spans="2:17" ht="12" customHeight="1">
      <c r="B114" s="19"/>
      <c r="C114" s="7"/>
      <c r="D114" s="7"/>
      <c r="E114" s="7"/>
      <c r="F114" s="7"/>
      <c r="G114" s="7"/>
      <c r="H114" s="10"/>
      <c r="I114" s="10"/>
      <c r="J114" s="7"/>
      <c r="K114" s="7"/>
      <c r="L114" s="7"/>
      <c r="M114" s="7"/>
      <c r="N114" s="7"/>
      <c r="O114" s="10"/>
      <c r="P114" s="9"/>
      <c r="Q114" s="10"/>
    </row>
    <row r="115" spans="2:17" ht="12" customHeight="1">
      <c r="B115" s="20" t="s">
        <v>86</v>
      </c>
      <c r="C115" s="7"/>
      <c r="D115" s="7"/>
      <c r="E115" s="7"/>
      <c r="F115" s="7"/>
      <c r="G115" s="7"/>
      <c r="H115" s="10"/>
      <c r="I115" s="10"/>
      <c r="J115" s="7"/>
      <c r="K115" s="7"/>
      <c r="L115" s="7"/>
      <c r="M115" s="7"/>
      <c r="N115" s="7"/>
      <c r="O115" s="10"/>
      <c r="P115" s="9"/>
      <c r="Q115" s="10">
        <f aca="true" t="shared" si="4" ref="Q115:Q132">SUM(C115:P115)</f>
        <v>0</v>
      </c>
    </row>
    <row r="116" spans="2:17" ht="12" customHeight="1">
      <c r="B116" s="19" t="s">
        <v>87</v>
      </c>
      <c r="C116" s="7"/>
      <c r="D116" s="7"/>
      <c r="E116" s="7"/>
      <c r="F116" s="7"/>
      <c r="G116" s="7">
        <v>52452282</v>
      </c>
      <c r="H116" s="10">
        <v>15282686</v>
      </c>
      <c r="I116" s="10">
        <v>64044479</v>
      </c>
      <c r="J116" s="7">
        <v>20656109</v>
      </c>
      <c r="K116" s="7">
        <v>12690000</v>
      </c>
      <c r="L116" s="7">
        <v>720000</v>
      </c>
      <c r="M116" s="7"/>
      <c r="N116" s="7"/>
      <c r="O116" s="10">
        <v>7111452</v>
      </c>
      <c r="P116" s="9">
        <v>422000</v>
      </c>
      <c r="Q116" s="10">
        <f t="shared" si="4"/>
        <v>173379008</v>
      </c>
    </row>
    <row r="117" spans="2:17" ht="12" customHeight="1">
      <c r="B117" s="19" t="s">
        <v>145</v>
      </c>
      <c r="C117" s="7"/>
      <c r="D117" s="7"/>
      <c r="E117" s="7"/>
      <c r="F117" s="7"/>
      <c r="G117" s="7">
        <v>66887470</v>
      </c>
      <c r="H117" s="10"/>
      <c r="I117" s="10">
        <v>63987921</v>
      </c>
      <c r="J117" s="7">
        <v>89243768</v>
      </c>
      <c r="K117" s="7">
        <v>17420000</v>
      </c>
      <c r="L117" s="7">
        <v>1710000</v>
      </c>
      <c r="M117" s="7"/>
      <c r="N117" s="7"/>
      <c r="O117" s="10">
        <v>10593376</v>
      </c>
      <c r="P117" s="9">
        <v>20000000</v>
      </c>
      <c r="Q117" s="10">
        <f t="shared" si="4"/>
        <v>269842535</v>
      </c>
    </row>
    <row r="118" spans="2:17" ht="12" customHeight="1">
      <c r="B118" s="19" t="s">
        <v>88</v>
      </c>
      <c r="C118" s="7"/>
      <c r="D118" s="7">
        <v>14122000</v>
      </c>
      <c r="E118" s="7"/>
      <c r="F118" s="7">
        <v>12137435</v>
      </c>
      <c r="G118" s="7">
        <v>13952778</v>
      </c>
      <c r="H118" s="10">
        <v>2296820</v>
      </c>
      <c r="I118" s="10">
        <v>8989978</v>
      </c>
      <c r="J118" s="7">
        <v>18238444</v>
      </c>
      <c r="K118" s="7">
        <v>879996</v>
      </c>
      <c r="L118" s="7"/>
      <c r="M118" s="7"/>
      <c r="N118" s="7"/>
      <c r="O118" s="10">
        <v>310863</v>
      </c>
      <c r="P118" s="9"/>
      <c r="Q118" s="10">
        <f t="shared" si="4"/>
        <v>70928314</v>
      </c>
    </row>
    <row r="119" spans="2:17" ht="12" customHeight="1">
      <c r="B119" s="19" t="s">
        <v>89</v>
      </c>
      <c r="C119" s="7"/>
      <c r="D119" s="7">
        <v>15000000</v>
      </c>
      <c r="E119" s="7"/>
      <c r="F119" s="7">
        <v>13488256</v>
      </c>
      <c r="G119" s="7">
        <v>27718792</v>
      </c>
      <c r="H119" s="10">
        <v>4505300</v>
      </c>
      <c r="I119" s="10">
        <v>9354784</v>
      </c>
      <c r="J119" s="7">
        <v>15698710</v>
      </c>
      <c r="K119" s="7">
        <v>879996</v>
      </c>
      <c r="L119" s="7">
        <v>90000</v>
      </c>
      <c r="M119" s="7"/>
      <c r="N119" s="7"/>
      <c r="O119" s="10">
        <v>437079</v>
      </c>
      <c r="P119" s="9"/>
      <c r="Q119" s="10">
        <f t="shared" si="4"/>
        <v>87172917</v>
      </c>
    </row>
    <row r="120" spans="2:17" ht="12" customHeight="1">
      <c r="B120" s="19" t="s">
        <v>90</v>
      </c>
      <c r="C120" s="7"/>
      <c r="D120" s="7"/>
      <c r="E120" s="7"/>
      <c r="F120" s="7"/>
      <c r="G120" s="7"/>
      <c r="H120" s="10"/>
      <c r="I120" s="10">
        <v>7346435</v>
      </c>
      <c r="J120" s="7">
        <v>3116328</v>
      </c>
      <c r="K120" s="7"/>
      <c r="L120" s="7"/>
      <c r="M120" s="7"/>
      <c r="N120" s="7"/>
      <c r="O120" s="10">
        <v>44401</v>
      </c>
      <c r="P120" s="9"/>
      <c r="Q120" s="10">
        <f t="shared" si="4"/>
        <v>10507164</v>
      </c>
    </row>
    <row r="121" spans="2:17" ht="12" customHeight="1">
      <c r="B121" s="19" t="s">
        <v>107</v>
      </c>
      <c r="C121" s="7"/>
      <c r="D121" s="7">
        <v>4718000</v>
      </c>
      <c r="E121" s="7"/>
      <c r="F121" s="7">
        <v>53371227</v>
      </c>
      <c r="G121" s="7">
        <v>62458849</v>
      </c>
      <c r="H121" s="10"/>
      <c r="I121" s="10">
        <v>21090050</v>
      </c>
      <c r="J121" s="7">
        <v>72358481</v>
      </c>
      <c r="K121" s="7">
        <v>879996</v>
      </c>
      <c r="L121" s="7">
        <v>990000</v>
      </c>
      <c r="M121" s="7"/>
      <c r="N121" s="7"/>
      <c r="O121" s="10">
        <v>1593110</v>
      </c>
      <c r="P121" s="9"/>
      <c r="Q121" s="10">
        <f t="shared" si="4"/>
        <v>217459713</v>
      </c>
    </row>
    <row r="122" spans="2:17" ht="12" customHeight="1">
      <c r="B122" s="19" t="s">
        <v>108</v>
      </c>
      <c r="C122" s="7">
        <v>11740928</v>
      </c>
      <c r="D122" s="7">
        <v>6171000</v>
      </c>
      <c r="E122" s="7"/>
      <c r="F122" s="7"/>
      <c r="G122" s="7">
        <v>45156251</v>
      </c>
      <c r="H122" s="10"/>
      <c r="I122" s="10">
        <v>25128618</v>
      </c>
      <c r="J122" s="7">
        <v>58091704</v>
      </c>
      <c r="K122" s="7">
        <v>5220000</v>
      </c>
      <c r="L122" s="7">
        <v>720000</v>
      </c>
      <c r="M122" s="7"/>
      <c r="N122" s="7"/>
      <c r="O122" s="10">
        <v>1872285</v>
      </c>
      <c r="P122" s="9"/>
      <c r="Q122" s="10">
        <f t="shared" si="4"/>
        <v>154100786</v>
      </c>
    </row>
    <row r="123" spans="2:17" ht="12" customHeight="1">
      <c r="B123" s="19" t="s">
        <v>146</v>
      </c>
      <c r="C123" s="7"/>
      <c r="D123" s="7"/>
      <c r="E123" s="7"/>
      <c r="F123" s="7">
        <v>5204014</v>
      </c>
      <c r="G123" s="7">
        <v>5483742</v>
      </c>
      <c r="H123" s="10"/>
      <c r="I123" s="10">
        <v>1079864</v>
      </c>
      <c r="J123" s="7">
        <v>9907951</v>
      </c>
      <c r="K123" s="7"/>
      <c r="L123" s="7"/>
      <c r="M123" s="7"/>
      <c r="N123" s="7"/>
      <c r="O123" s="10">
        <v>51567</v>
      </c>
      <c r="P123" s="9"/>
      <c r="Q123" s="10">
        <f t="shared" si="4"/>
        <v>21727138</v>
      </c>
    </row>
    <row r="124" spans="2:17" ht="12" customHeight="1">
      <c r="B124" s="19" t="s">
        <v>91</v>
      </c>
      <c r="C124" s="7"/>
      <c r="D124" s="7"/>
      <c r="E124" s="7"/>
      <c r="F124" s="7">
        <v>2773419</v>
      </c>
      <c r="G124" s="7">
        <v>5617814</v>
      </c>
      <c r="H124" s="10"/>
      <c r="I124" s="10">
        <v>2254491</v>
      </c>
      <c r="J124" s="7">
        <v>8744306</v>
      </c>
      <c r="K124" s="7"/>
      <c r="L124" s="7"/>
      <c r="M124" s="7"/>
      <c r="N124" s="7"/>
      <c r="O124" s="10">
        <v>120175</v>
      </c>
      <c r="P124" s="9"/>
      <c r="Q124" s="10">
        <f t="shared" si="4"/>
        <v>19510205</v>
      </c>
    </row>
    <row r="125" spans="2:17" ht="12" customHeight="1">
      <c r="B125" s="19" t="s">
        <v>92</v>
      </c>
      <c r="C125" s="7"/>
      <c r="D125" s="7"/>
      <c r="E125" s="7"/>
      <c r="F125" s="7">
        <v>4744309</v>
      </c>
      <c r="G125" s="7">
        <v>6500469</v>
      </c>
      <c r="H125" s="10"/>
      <c r="I125" s="10">
        <v>1543129</v>
      </c>
      <c r="J125" s="7">
        <v>7386274</v>
      </c>
      <c r="K125" s="7"/>
      <c r="L125" s="7"/>
      <c r="M125" s="7"/>
      <c r="N125" s="7"/>
      <c r="O125" s="10">
        <v>47024</v>
      </c>
      <c r="P125" s="9"/>
      <c r="Q125" s="10">
        <f t="shared" si="4"/>
        <v>20221205</v>
      </c>
    </row>
    <row r="126" spans="2:17" ht="12" customHeight="1">
      <c r="B126" s="19" t="s">
        <v>93</v>
      </c>
      <c r="C126" s="7"/>
      <c r="D126" s="7">
        <v>7649000</v>
      </c>
      <c r="E126" s="7"/>
      <c r="F126" s="7">
        <v>28918469</v>
      </c>
      <c r="G126" s="7">
        <v>25169595</v>
      </c>
      <c r="H126" s="10"/>
      <c r="I126" s="10">
        <v>10361703</v>
      </c>
      <c r="J126" s="7">
        <v>32948170</v>
      </c>
      <c r="K126" s="7">
        <v>7040004</v>
      </c>
      <c r="L126" s="7">
        <v>180000</v>
      </c>
      <c r="M126" s="7"/>
      <c r="N126" s="7"/>
      <c r="O126" s="10">
        <v>504875</v>
      </c>
      <c r="P126" s="9"/>
      <c r="Q126" s="10">
        <f t="shared" si="4"/>
        <v>112771816</v>
      </c>
    </row>
    <row r="127" spans="2:17" ht="12" customHeight="1">
      <c r="B127" s="19" t="s">
        <v>130</v>
      </c>
      <c r="C127" s="7"/>
      <c r="D127" s="7">
        <v>1866000</v>
      </c>
      <c r="E127" s="7"/>
      <c r="F127" s="7">
        <v>42255330</v>
      </c>
      <c r="G127" s="7">
        <v>30581686</v>
      </c>
      <c r="H127" s="10"/>
      <c r="I127" s="10">
        <v>14642957</v>
      </c>
      <c r="J127" s="7">
        <v>41543137</v>
      </c>
      <c r="K127" s="7">
        <v>1700000</v>
      </c>
      <c r="L127" s="7">
        <v>540000</v>
      </c>
      <c r="M127" s="7"/>
      <c r="N127" s="7"/>
      <c r="O127" s="10">
        <v>2547184</v>
      </c>
      <c r="P127" s="9"/>
      <c r="Q127" s="10">
        <f t="shared" si="4"/>
        <v>135676294</v>
      </c>
    </row>
    <row r="128" spans="2:17" ht="12" customHeight="1">
      <c r="B128" s="19" t="s">
        <v>96</v>
      </c>
      <c r="C128" s="7"/>
      <c r="D128" s="7">
        <v>148000</v>
      </c>
      <c r="E128" s="7"/>
      <c r="F128" s="7"/>
      <c r="G128" s="7">
        <v>35930118</v>
      </c>
      <c r="H128" s="10"/>
      <c r="I128" s="10">
        <v>19970868</v>
      </c>
      <c r="J128" s="7">
        <v>35539450</v>
      </c>
      <c r="K128" s="7">
        <v>7860000</v>
      </c>
      <c r="L128" s="7">
        <v>1440000</v>
      </c>
      <c r="M128" s="7"/>
      <c r="N128" s="7"/>
      <c r="O128" s="10">
        <v>3038492</v>
      </c>
      <c r="P128" s="9"/>
      <c r="Q128" s="10">
        <f t="shared" si="4"/>
        <v>103926928</v>
      </c>
    </row>
    <row r="129" spans="2:18" s="3" customFormat="1" ht="12" customHeight="1">
      <c r="B129" s="21" t="s">
        <v>94</v>
      </c>
      <c r="C129" s="14"/>
      <c r="D129" s="14"/>
      <c r="E129" s="14"/>
      <c r="F129" s="14"/>
      <c r="G129" s="14"/>
      <c r="H129" s="25"/>
      <c r="I129" s="25">
        <v>14455106</v>
      </c>
      <c r="J129" s="14">
        <v>14876287</v>
      </c>
      <c r="K129" s="14"/>
      <c r="L129" s="14"/>
      <c r="M129" s="14"/>
      <c r="N129" s="14"/>
      <c r="O129" s="25">
        <v>2590806</v>
      </c>
      <c r="P129" s="28"/>
      <c r="Q129" s="25">
        <f t="shared" si="4"/>
        <v>31922199</v>
      </c>
      <c r="R129" s="14"/>
    </row>
    <row r="130" spans="2:18" s="3" customFormat="1" ht="12" customHeight="1">
      <c r="B130" s="21" t="s">
        <v>119</v>
      </c>
      <c r="C130" s="14">
        <v>10883273</v>
      </c>
      <c r="D130" s="14"/>
      <c r="E130" s="14"/>
      <c r="F130" s="14"/>
      <c r="G130" s="14">
        <v>712009</v>
      </c>
      <c r="H130" s="25">
        <v>618375</v>
      </c>
      <c r="I130" s="25">
        <v>11536241</v>
      </c>
      <c r="J130" s="14">
        <v>31873596</v>
      </c>
      <c r="K130" s="14">
        <v>4400004</v>
      </c>
      <c r="L130" s="14"/>
      <c r="M130" s="14"/>
      <c r="N130" s="14"/>
      <c r="O130" s="25">
        <v>281846</v>
      </c>
      <c r="P130" s="28"/>
      <c r="Q130" s="25">
        <f>SUM(C130:P130)</f>
        <v>60305344</v>
      </c>
      <c r="R130" s="14"/>
    </row>
    <row r="131" spans="2:17" ht="12" customHeight="1">
      <c r="B131" s="19" t="s">
        <v>109</v>
      </c>
      <c r="C131" s="7">
        <v>10598804</v>
      </c>
      <c r="D131" s="7"/>
      <c r="E131" s="7"/>
      <c r="F131" s="7"/>
      <c r="G131" s="7">
        <v>34542530</v>
      </c>
      <c r="H131" s="10"/>
      <c r="I131" s="10">
        <v>13838460</v>
      </c>
      <c r="J131" s="7">
        <v>45544374</v>
      </c>
      <c r="K131" s="7">
        <v>879996</v>
      </c>
      <c r="L131" s="7">
        <v>450000</v>
      </c>
      <c r="M131" s="7"/>
      <c r="N131" s="7"/>
      <c r="O131" s="10">
        <v>1018314</v>
      </c>
      <c r="P131" s="9"/>
      <c r="Q131" s="10">
        <f>SUM(C131:P131)</f>
        <v>106872478</v>
      </c>
    </row>
    <row r="132" spans="1:18" s="33" customFormat="1" ht="12" customHeight="1">
      <c r="A132" s="59"/>
      <c r="B132" s="36"/>
      <c r="C132" s="13"/>
      <c r="D132" s="13"/>
      <c r="E132" s="13"/>
      <c r="F132" s="13"/>
      <c r="G132" s="13"/>
      <c r="H132" s="11"/>
      <c r="I132" s="11"/>
      <c r="J132" s="13"/>
      <c r="K132" s="13"/>
      <c r="L132" s="13"/>
      <c r="M132" s="13"/>
      <c r="N132" s="13"/>
      <c r="O132" s="11"/>
      <c r="P132" s="8"/>
      <c r="Q132" s="11">
        <f t="shared" si="4"/>
        <v>0</v>
      </c>
      <c r="R132" s="13"/>
    </row>
    <row r="133" spans="1:18" s="6" customFormat="1" ht="12" customHeight="1">
      <c r="A133" s="58"/>
      <c r="B133" s="16" t="s">
        <v>110</v>
      </c>
      <c r="C133" s="17">
        <f>SUM(C8:C131)</f>
        <v>99629789</v>
      </c>
      <c r="D133" s="17">
        <f aca="true" t="shared" si="5" ref="D133:P133">SUM(D8:D131)</f>
        <v>174802000</v>
      </c>
      <c r="E133" s="17">
        <f t="shared" si="5"/>
        <v>750000</v>
      </c>
      <c r="F133" s="17">
        <f t="shared" si="5"/>
        <v>765316958</v>
      </c>
      <c r="G133" s="17">
        <f t="shared" si="5"/>
        <v>2161891655</v>
      </c>
      <c r="H133" s="17">
        <f t="shared" si="5"/>
        <v>150000003</v>
      </c>
      <c r="I133" s="17">
        <f t="shared" si="5"/>
        <v>1437000014</v>
      </c>
      <c r="J133" s="17">
        <f t="shared" si="5"/>
        <v>2628858661</v>
      </c>
      <c r="K133" s="17">
        <f t="shared" si="5"/>
        <v>868139209</v>
      </c>
      <c r="L133" s="17">
        <f t="shared" si="5"/>
        <v>63030623</v>
      </c>
      <c r="M133" s="17">
        <f t="shared" si="5"/>
        <v>21147799</v>
      </c>
      <c r="N133" s="17">
        <f t="shared" si="5"/>
        <v>7969718</v>
      </c>
      <c r="O133" s="17">
        <f>SUM(O8:O131)</f>
        <v>546173550</v>
      </c>
      <c r="P133" s="17">
        <f t="shared" si="5"/>
        <v>205789000</v>
      </c>
      <c r="Q133" s="17">
        <f>SUM(Q8:Q132)</f>
        <v>9130498979</v>
      </c>
      <c r="R133" s="7"/>
    </row>
    <row r="134" spans="2:17" ht="12" customHeight="1">
      <c r="B134" s="19"/>
      <c r="C134" s="7"/>
      <c r="D134" s="7"/>
      <c r="E134" s="7"/>
      <c r="F134" s="7"/>
      <c r="G134" s="7"/>
      <c r="H134" s="10"/>
      <c r="I134" s="10"/>
      <c r="J134" s="7"/>
      <c r="K134" s="7"/>
      <c r="L134" s="7"/>
      <c r="M134" s="7"/>
      <c r="N134" s="7"/>
      <c r="O134" s="10"/>
      <c r="P134" s="9"/>
      <c r="Q134" s="10">
        <f>SUM(C134:P134)</f>
        <v>0</v>
      </c>
    </row>
    <row r="135" spans="2:17" ht="12" customHeight="1">
      <c r="B135" s="26" t="s">
        <v>123</v>
      </c>
      <c r="C135" s="7"/>
      <c r="D135" s="7">
        <v>20200193</v>
      </c>
      <c r="E135" s="7"/>
      <c r="F135" s="7"/>
      <c r="G135" s="7"/>
      <c r="H135" s="10"/>
      <c r="I135" s="10"/>
      <c r="J135" s="7"/>
      <c r="K135" s="7"/>
      <c r="L135" s="7"/>
      <c r="M135" s="7"/>
      <c r="N135" s="7"/>
      <c r="O135" s="10"/>
      <c r="P135" s="9"/>
      <c r="Q135" s="10"/>
    </row>
    <row r="136" spans="2:17" ht="12" customHeight="1">
      <c r="B136" s="26" t="s">
        <v>120</v>
      </c>
      <c r="C136" s="7"/>
      <c r="D136" s="7"/>
      <c r="E136" s="7"/>
      <c r="F136" s="7"/>
      <c r="G136" s="7"/>
      <c r="H136" s="10"/>
      <c r="I136" s="10"/>
      <c r="J136" s="7"/>
      <c r="K136" s="7"/>
      <c r="L136" s="7"/>
      <c r="M136" s="7"/>
      <c r="N136" s="7">
        <v>1000000</v>
      </c>
      <c r="O136" s="10"/>
      <c r="P136" s="9"/>
      <c r="Q136" s="10">
        <f>SUM(C136:P136)</f>
        <v>1000000</v>
      </c>
    </row>
    <row r="137" spans="2:17" ht="12" customHeight="1">
      <c r="B137" s="26" t="s">
        <v>165</v>
      </c>
      <c r="C137" s="7"/>
      <c r="D137" s="7"/>
      <c r="E137" s="7"/>
      <c r="F137" s="7"/>
      <c r="G137" s="7"/>
      <c r="H137" s="10"/>
      <c r="I137" s="10"/>
      <c r="J137" s="7"/>
      <c r="K137" s="7">
        <v>1324091</v>
      </c>
      <c r="L137" s="7"/>
      <c r="M137" s="7"/>
      <c r="N137" s="7"/>
      <c r="O137" s="10"/>
      <c r="P137" s="9"/>
      <c r="Q137" s="10">
        <f>SUM(C137:P137)</f>
        <v>1324091</v>
      </c>
    </row>
    <row r="138" spans="2:17" ht="12" customHeight="1">
      <c r="B138" s="26" t="s">
        <v>121</v>
      </c>
      <c r="C138" s="7"/>
      <c r="D138" s="7"/>
      <c r="E138" s="7"/>
      <c r="F138" s="7"/>
      <c r="G138" s="7"/>
      <c r="H138" s="10"/>
      <c r="I138" s="10"/>
      <c r="J138" s="7"/>
      <c r="K138" s="7"/>
      <c r="L138" s="7"/>
      <c r="M138" s="7"/>
      <c r="N138" s="7">
        <v>1333334</v>
      </c>
      <c r="O138" s="10"/>
      <c r="P138" s="9"/>
      <c r="Q138" s="10">
        <f>SUM(C138:P138)</f>
        <v>1333334</v>
      </c>
    </row>
    <row r="139" spans="2:17" ht="12" customHeight="1">
      <c r="B139" s="34" t="s">
        <v>136</v>
      </c>
      <c r="C139" s="7"/>
      <c r="D139" s="7"/>
      <c r="E139" s="7">
        <v>2482000</v>
      </c>
      <c r="F139" s="7"/>
      <c r="G139" s="7"/>
      <c r="H139" s="10"/>
      <c r="I139" s="10"/>
      <c r="J139" s="7"/>
      <c r="K139" s="7"/>
      <c r="L139" s="7"/>
      <c r="M139" s="7"/>
      <c r="N139" s="7"/>
      <c r="O139" s="10"/>
      <c r="P139" s="9"/>
      <c r="Q139" s="10"/>
    </row>
    <row r="140" spans="2:17" ht="12" customHeight="1">
      <c r="B140" s="26" t="s">
        <v>140</v>
      </c>
      <c r="C140" s="7"/>
      <c r="D140" s="7"/>
      <c r="E140" s="7"/>
      <c r="F140" s="7"/>
      <c r="G140" s="7"/>
      <c r="H140" s="10"/>
      <c r="I140" s="10"/>
      <c r="J140" s="7"/>
      <c r="K140" s="7"/>
      <c r="L140" s="7"/>
      <c r="M140" s="7"/>
      <c r="N140" s="7"/>
      <c r="O140" s="10">
        <v>12047476</v>
      </c>
      <c r="P140" s="9"/>
      <c r="Q140" s="10"/>
    </row>
    <row r="141" spans="2:17" ht="12" customHeight="1">
      <c r="B141" s="26"/>
      <c r="C141" s="7"/>
      <c r="D141" s="7"/>
      <c r="E141" s="7"/>
      <c r="F141" s="7"/>
      <c r="G141" s="7"/>
      <c r="H141" s="10"/>
      <c r="I141" s="10"/>
      <c r="J141" s="7"/>
      <c r="K141" s="7"/>
      <c r="L141" s="7"/>
      <c r="M141" s="7"/>
      <c r="N141" s="7"/>
      <c r="O141" s="10"/>
      <c r="P141" s="9"/>
      <c r="Q141" s="10"/>
    </row>
    <row r="142" spans="2:17" ht="12" customHeight="1">
      <c r="B142" s="27" t="s">
        <v>122</v>
      </c>
      <c r="C142" s="7"/>
      <c r="D142" s="7"/>
      <c r="E142" s="7"/>
      <c r="F142" s="7"/>
      <c r="G142" s="7"/>
      <c r="H142" s="10"/>
      <c r="I142" s="10">
        <v>-7478000</v>
      </c>
      <c r="J142" s="7">
        <v>-17895141</v>
      </c>
      <c r="K142" s="7"/>
      <c r="L142" s="7"/>
      <c r="M142" s="7"/>
      <c r="N142" s="7"/>
      <c r="O142" s="10"/>
      <c r="P142" s="9">
        <v>-31601710</v>
      </c>
      <c r="Q142" s="10">
        <f>SUM(C142:P142)</f>
        <v>-56974851</v>
      </c>
    </row>
    <row r="143" spans="2:17" s="6" customFormat="1" ht="12" customHeight="1">
      <c r="B143" s="27" t="s">
        <v>135</v>
      </c>
      <c r="C143" s="7"/>
      <c r="D143" s="7"/>
      <c r="E143" s="7"/>
      <c r="F143" s="7"/>
      <c r="G143" s="7"/>
      <c r="H143" s="10"/>
      <c r="I143" s="10">
        <v>877986</v>
      </c>
      <c r="J143" s="7">
        <v>49226695</v>
      </c>
      <c r="K143" s="7"/>
      <c r="L143" s="7"/>
      <c r="M143" s="17"/>
      <c r="N143" s="7"/>
      <c r="O143" s="10"/>
      <c r="P143" s="9">
        <v>25812710</v>
      </c>
      <c r="Q143" s="10">
        <f>SUM(C143:P143)</f>
        <v>75917391</v>
      </c>
    </row>
    <row r="144" spans="2:17" s="16" customFormat="1" ht="12" customHeight="1" thickBot="1">
      <c r="B144" s="55" t="s">
        <v>95</v>
      </c>
      <c r="C144" s="56">
        <f aca="true" t="shared" si="6" ref="C144:Q144">SUM(C133:C143)</f>
        <v>99629789</v>
      </c>
      <c r="D144" s="56">
        <f t="shared" si="6"/>
        <v>195002193</v>
      </c>
      <c r="E144" s="56">
        <f t="shared" si="6"/>
        <v>3232000</v>
      </c>
      <c r="F144" s="56">
        <f t="shared" si="6"/>
        <v>765316958</v>
      </c>
      <c r="G144" s="56">
        <f t="shared" si="6"/>
        <v>2161891655</v>
      </c>
      <c r="H144" s="57">
        <f>SUM(H133:H143)</f>
        <v>150000003</v>
      </c>
      <c r="I144" s="57">
        <f t="shared" si="6"/>
        <v>1430400000</v>
      </c>
      <c r="J144" s="56">
        <f t="shared" si="6"/>
        <v>2660190215</v>
      </c>
      <c r="K144" s="56">
        <f t="shared" si="6"/>
        <v>869463300</v>
      </c>
      <c r="L144" s="56">
        <f t="shared" si="6"/>
        <v>63030623</v>
      </c>
      <c r="M144" s="56">
        <f t="shared" si="6"/>
        <v>21147799</v>
      </c>
      <c r="N144" s="56">
        <f t="shared" si="6"/>
        <v>10303052</v>
      </c>
      <c r="O144" s="57">
        <f t="shared" si="6"/>
        <v>558221026</v>
      </c>
      <c r="P144" s="56">
        <f t="shared" si="6"/>
        <v>200000000</v>
      </c>
      <c r="Q144" s="57">
        <f t="shared" si="6"/>
        <v>9153098944</v>
      </c>
    </row>
    <row r="145" spans="3:18" s="6" customFormat="1" ht="12" customHeight="1" thickTop="1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s="6" customFormat="1" ht="12" customHeight="1">
      <c r="B146" s="35" t="s">
        <v>166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3:18" s="6" customFormat="1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3:18" s="6" customFormat="1" ht="12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3:18" s="6" customFormat="1" ht="12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3:18" s="6" customFormat="1" ht="12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3:18" s="6" customFormat="1" ht="12" customHeight="1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3:18" s="6" customFormat="1" ht="12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3:18" s="6" customFormat="1" ht="12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3:18" s="6" customFormat="1" ht="12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3:18" s="6" customFormat="1" ht="12" customHeight="1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3:18" s="6" customFormat="1" ht="12" customHeight="1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3:18" s="6" customFormat="1" ht="12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3:18" s="6" customFormat="1" ht="12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3:18" s="6" customFormat="1" ht="12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3:18" s="6" customFormat="1" ht="12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3:18" s="6" customFormat="1" ht="12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3:18" s="6" customFormat="1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3:18" s="6" customFormat="1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3:18" s="6" customFormat="1" ht="12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3:18" s="6" customFormat="1" ht="12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3:18" s="6" customFormat="1" ht="12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3:18" s="6" customFormat="1" ht="12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3:18" s="6" customFormat="1" ht="12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3:18" s="6" customFormat="1" ht="12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3:18" s="6" customFormat="1" ht="12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3:18" s="6" customFormat="1" ht="12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3:18" s="6" customFormat="1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3:18" s="6" customFormat="1" ht="12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3:18" s="6" customFormat="1" ht="12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3:18" s="6" customFormat="1" ht="12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3:18" s="6" customFormat="1" ht="12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3:18" s="6" customFormat="1" ht="12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3:18" s="6" customFormat="1" ht="12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3:18" s="6" customFormat="1" ht="12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3:18" s="6" customFormat="1" ht="12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3:18" s="6" customFormat="1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3:18" s="6" customFormat="1" ht="12.7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3:18" s="6" customFormat="1" ht="12.7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3:18" s="6" customFormat="1" ht="12.7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3:18" s="6" customFormat="1" ht="12.7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3:18" s="6" customFormat="1" ht="12.7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3:18" s="6" customFormat="1" ht="12.7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3:18" s="6" customFormat="1" ht="12.7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3:18" s="6" customFormat="1" ht="12.7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3:18" s="6" customFormat="1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3:18" s="6" customFormat="1" ht="12.7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3:18" s="6" customFormat="1" ht="12.7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3:18" s="6" customFormat="1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3:18" s="6" customFormat="1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3:18" s="6" customFormat="1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3:18" s="6" customFormat="1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3:18" s="6" customFormat="1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3:18" s="6" customFormat="1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3:18" s="6" customFormat="1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3:18" s="6" customFormat="1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3:18" s="6" customFormat="1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3:18" s="6" customFormat="1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3:18" s="6" customFormat="1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3:18" s="6" customFormat="1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3:18" s="6" customFormat="1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3:18" s="6" customFormat="1" ht="12.7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3:18" s="6" customFormat="1" ht="12.7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3:18" s="6" customFormat="1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3:18" s="6" customFormat="1" ht="12.7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3:18" s="6" customFormat="1" ht="12.7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3:18" s="6" customFormat="1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3:18" s="6" customFormat="1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3:18" s="6" customFormat="1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3:18" s="6" customFormat="1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3:18" s="6" customFormat="1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3:18" s="6" customFormat="1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3:18" s="6" customFormat="1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3:18" s="6" customFormat="1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3:18" s="6" customFormat="1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3:18" s="6" customFormat="1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3:18" s="6" customFormat="1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3:18" s="6" customFormat="1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3:18" s="6" customFormat="1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3:18" s="6" customFormat="1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3:18" s="6" customFormat="1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3:18" s="6" customFormat="1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3:18" s="6" customFormat="1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3:18" s="6" customFormat="1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3:18" s="6" customFormat="1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3:18" s="6" customFormat="1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3:18" s="6" customFormat="1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3:18" s="6" customFormat="1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3:18" s="6" customFormat="1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3:18" s="6" customFormat="1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3:18" s="6" customFormat="1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3:18" s="6" customFormat="1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3:18" s="6" customFormat="1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3:18" s="6" customFormat="1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3:18" s="6" customFormat="1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3:18" s="6" customFormat="1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3:18" s="6" customFormat="1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3:18" s="6" customFormat="1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3:18" s="6" customFormat="1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3:18" s="6" customFormat="1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3:18" s="6" customFormat="1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3:18" s="6" customFormat="1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3:18" s="6" customFormat="1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3:18" s="6" customFormat="1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3:18" s="6" customFormat="1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3:18" s="6" customFormat="1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3:18" s="6" customFormat="1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3:18" s="6" customFormat="1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3:18" s="6" customFormat="1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3:18" s="6" customFormat="1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3:18" s="6" customFormat="1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3:18" s="6" customFormat="1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3:18" s="6" customFormat="1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3:18" s="6" customFormat="1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3:18" s="6" customFormat="1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3:18" s="6" customFormat="1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3:18" s="6" customFormat="1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3:18" s="6" customFormat="1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3:18" s="6" customFormat="1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3:18" s="6" customFormat="1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3:18" s="6" customFormat="1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3:18" s="6" customFormat="1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3:18" s="6" customFormat="1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3:18" s="6" customFormat="1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3:18" s="6" customFormat="1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3:18" s="6" customFormat="1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3:18" s="6" customFormat="1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3:18" s="6" customFormat="1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3:18" s="6" customFormat="1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3:18" s="6" customFormat="1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3:18" s="6" customFormat="1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3:18" s="6" customFormat="1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3:18" s="6" customFormat="1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3:18" s="6" customFormat="1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3:18" s="6" customFormat="1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3:18" s="6" customFormat="1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3:18" s="6" customFormat="1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3:18" s="6" customFormat="1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3:18" s="6" customFormat="1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3:18" s="6" customFormat="1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3:18" s="6" customFormat="1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3:18" s="6" customFormat="1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3:18" s="6" customFormat="1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3:18" s="6" customFormat="1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3:18" s="6" customFormat="1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3:18" s="6" customFormat="1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3:18" s="6" customFormat="1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3:18" s="6" customFormat="1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3:18" s="6" customFormat="1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3:18" s="6" customFormat="1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3:18" s="6" customFormat="1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3:18" s="6" customFormat="1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3:18" s="6" customFormat="1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3:18" s="6" customFormat="1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3:18" s="6" customFormat="1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3:18" s="6" customFormat="1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3:18" s="6" customFormat="1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3:18" s="6" customFormat="1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3:18" s="6" customFormat="1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3:18" s="6" customFormat="1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3:18" s="6" customFormat="1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3:18" s="6" customFormat="1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3:18" s="6" customFormat="1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3:18" s="6" customFormat="1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3:18" s="6" customFormat="1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3:18" s="6" customFormat="1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3:18" s="6" customFormat="1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3:18" s="6" customFormat="1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3:18" s="6" customFormat="1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3:18" s="6" customFormat="1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3:18" s="6" customFormat="1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3:18" s="6" customFormat="1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3:18" s="6" customFormat="1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3:18" s="6" customFormat="1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3:18" s="6" customFormat="1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3:18" s="6" customFormat="1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3:18" s="6" customFormat="1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3:18" s="6" customFormat="1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3:18" s="6" customFormat="1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3:18" s="6" customFormat="1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3:18" s="6" customFormat="1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3:18" s="6" customFormat="1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3:18" s="6" customFormat="1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3:18" s="6" customFormat="1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3:18" s="6" customFormat="1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3:18" s="6" customFormat="1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3:18" s="6" customFormat="1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3:18" s="6" customFormat="1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3:18" s="6" customFormat="1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3:18" s="6" customFormat="1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3:18" s="6" customFormat="1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3:18" s="6" customFormat="1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3:18" s="6" customFormat="1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3:18" s="6" customFormat="1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3:18" s="6" customFormat="1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3:18" s="6" customFormat="1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3:18" s="6" customFormat="1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3:18" s="6" customFormat="1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3:18" s="6" customFormat="1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3:18" s="6" customFormat="1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3:18" s="6" customFormat="1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3:18" s="6" customFormat="1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3:18" s="6" customFormat="1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3:18" s="6" customFormat="1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3:18" s="6" customFormat="1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3:18" s="6" customFormat="1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3:18" s="6" customFormat="1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3:18" s="6" customFormat="1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3:18" s="6" customFormat="1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3:18" s="6" customFormat="1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3:18" s="6" customFormat="1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3:18" s="6" customFormat="1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3:18" s="6" customFormat="1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3:18" s="6" customFormat="1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3:18" s="6" customFormat="1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3:18" s="6" customFormat="1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3:18" s="6" customFormat="1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3:18" s="6" customFormat="1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3:18" s="6" customFormat="1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3:18" s="6" customFormat="1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3:18" s="6" customFormat="1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3:18" s="6" customFormat="1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3:18" s="6" customFormat="1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3:18" s="6" customFormat="1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3:18" s="6" customFormat="1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3:18" s="6" customFormat="1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3:18" s="6" customFormat="1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3:18" s="6" customFormat="1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3:18" s="6" customFormat="1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3:18" s="6" customFormat="1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3:18" s="6" customFormat="1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3:18" s="6" customFormat="1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3:18" s="6" customFormat="1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3:18" s="6" customFormat="1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3:18" s="6" customFormat="1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3:18" s="6" customFormat="1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3:18" s="6" customFormat="1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3:18" s="6" customFormat="1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3:18" s="6" customFormat="1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3:18" s="6" customFormat="1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3:18" s="6" customFormat="1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3:18" s="6" customFormat="1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3:18" s="6" customFormat="1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3:18" s="6" customFormat="1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3:18" s="6" customFormat="1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3:18" s="6" customFormat="1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3:18" s="6" customFormat="1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3:18" s="6" customFormat="1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3:18" s="6" customFormat="1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3:18" s="6" customFormat="1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3:18" s="6" customFormat="1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3:18" s="6" customFormat="1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3:18" s="6" customFormat="1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3:18" s="6" customFormat="1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3:18" s="6" customFormat="1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3:18" s="6" customFormat="1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3:18" s="6" customFormat="1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3:18" s="6" customFormat="1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3:18" s="6" customFormat="1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3:18" s="6" customFormat="1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3:18" s="6" customFormat="1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3:18" s="6" customFormat="1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3:18" s="6" customFormat="1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3:18" s="6" customFormat="1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3:18" s="6" customFormat="1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3:18" s="6" customFormat="1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3:18" s="6" customFormat="1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3:18" s="6" customFormat="1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3:18" s="6" customFormat="1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3:18" s="6" customFormat="1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3:18" s="6" customFormat="1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3:18" s="6" customFormat="1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3:18" s="6" customFormat="1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3:18" s="6" customFormat="1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3:18" s="6" customFormat="1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3:18" s="6" customFormat="1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3:18" s="6" customFormat="1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3:18" s="6" customFormat="1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3:18" s="6" customFormat="1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3:18" s="6" customFormat="1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3:18" s="6" customFormat="1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3:18" s="6" customFormat="1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3:18" s="6" customFormat="1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3:18" s="6" customFormat="1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3:18" s="6" customFormat="1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3:18" s="6" customFormat="1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3:18" s="6" customFormat="1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3:18" s="6" customFormat="1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3:18" s="6" customFormat="1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3:18" s="6" customFormat="1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3:18" s="6" customFormat="1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3:18" s="6" customFormat="1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3:18" s="6" customFormat="1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3:18" s="6" customFormat="1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3:18" s="6" customFormat="1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3:18" s="6" customFormat="1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3:18" s="6" customFormat="1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3:18" s="6" customFormat="1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3:18" s="6" customFormat="1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3:18" s="6" customFormat="1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3:18" s="6" customFormat="1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3:18" s="6" customFormat="1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3:18" s="6" customFormat="1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3:18" s="6" customFormat="1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3:18" s="6" customFormat="1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3:18" s="6" customFormat="1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3:18" s="6" customFormat="1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3:18" s="6" customFormat="1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3:18" s="6" customFormat="1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3:18" s="6" customFormat="1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3:18" s="6" customFormat="1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3:18" s="6" customFormat="1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3:18" s="6" customFormat="1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3:18" s="6" customFormat="1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3:18" s="6" customFormat="1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3:18" s="6" customFormat="1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3:18" s="6" customFormat="1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3:18" s="6" customFormat="1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3:18" s="6" customFormat="1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3:18" s="6" customFormat="1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3:18" s="6" customFormat="1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3:18" s="6" customFormat="1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3:18" s="6" customFormat="1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3:18" s="6" customFormat="1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3:18" s="6" customFormat="1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3:18" s="6" customFormat="1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3:18" s="6" customFormat="1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3:18" s="6" customFormat="1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3:18" s="6" customFormat="1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3:18" s="6" customFormat="1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3:18" s="6" customFormat="1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3:18" s="6" customFormat="1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3:18" s="6" customFormat="1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3:18" s="6" customFormat="1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3:18" s="6" customFormat="1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3:18" s="6" customFormat="1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3:18" s="6" customFormat="1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3:18" s="6" customFormat="1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3:18" s="6" customFormat="1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3:18" s="6" customFormat="1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3:18" s="6" customFormat="1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3:18" s="6" customFormat="1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3:18" s="6" customFormat="1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3:18" s="6" customFormat="1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3:18" s="6" customFormat="1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3:18" s="6" customFormat="1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3:18" s="6" customFormat="1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3:18" s="6" customFormat="1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3:18" s="6" customFormat="1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3:18" s="6" customFormat="1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3:18" s="6" customFormat="1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3:18" s="6" customFormat="1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3:18" s="6" customFormat="1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3:18" s="6" customFormat="1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3:18" s="6" customFormat="1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3:18" s="6" customFormat="1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3:18" s="6" customFormat="1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3:18" s="6" customFormat="1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3:18" s="6" customFormat="1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3:18" s="6" customFormat="1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3:18" s="6" customFormat="1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3:18" s="6" customFormat="1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3:18" s="6" customFormat="1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3:18" s="6" customFormat="1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3:18" s="6" customFormat="1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3:18" s="6" customFormat="1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3:18" s="6" customFormat="1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3:18" s="6" customFormat="1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3:18" s="6" customFormat="1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3:18" s="6" customFormat="1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3:18" s="6" customFormat="1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3:18" s="6" customFormat="1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3:18" s="6" customFormat="1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3:18" s="6" customFormat="1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3:18" s="6" customFormat="1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3:18" s="6" customFormat="1" ht="12.7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3:18" s="6" customFormat="1" ht="12.7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3:18" s="6" customFormat="1" ht="12.7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3:18" s="6" customFormat="1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3:18" s="6" customFormat="1" ht="12.7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3:18" s="6" customFormat="1" ht="12.7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3:18" s="6" customFormat="1" ht="12.7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3:18" s="6" customFormat="1" ht="12.7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3:18" s="6" customFormat="1" ht="12.7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3:18" s="6" customFormat="1" ht="12.7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3:18" s="6" customFormat="1" ht="12.7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3:18" s="6" customFormat="1" ht="12.7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3:18" s="6" customFormat="1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3:18" s="6" customFormat="1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3:18" s="6" customFormat="1" ht="12.7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3:18" s="6" customFormat="1" ht="12.7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3:18" s="6" customFormat="1" ht="12.7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3:18" s="6" customFormat="1" ht="12.7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3:18" s="6" customFormat="1" ht="12.7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3:18" s="6" customFormat="1" ht="12.7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3:18" s="6" customFormat="1" ht="12.7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3:18" s="6" customFormat="1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3:18" s="6" customFormat="1" ht="12.7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3:18" s="6" customFormat="1" ht="12.7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3:18" s="6" customFormat="1" ht="12.7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3:18" s="6" customFormat="1" ht="12.7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3:18" s="6" customFormat="1" ht="12.7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3:18" s="6" customFormat="1" ht="12.7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3:18" s="6" customFormat="1" ht="12.7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3:18" s="6" customFormat="1" ht="12.7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3:18" s="6" customFormat="1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3:18" s="6" customFormat="1" ht="12.7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3:18" s="6" customFormat="1" ht="12.7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3:18" s="6" customFormat="1" ht="12.7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3:18" s="6" customFormat="1" ht="12.7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3:18" s="6" customFormat="1" ht="12.7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3:18" s="6" customFormat="1" ht="12.7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3:18" s="6" customFormat="1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3:18" s="6" customFormat="1" ht="12.7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3:18" s="6" customFormat="1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3:18" s="6" customFormat="1" ht="12.7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3:18" s="6" customFormat="1" ht="12.7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3:18" s="6" customFormat="1" ht="12.7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3:18" s="6" customFormat="1" ht="12.7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3:18" s="6" customFormat="1" ht="12.7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3:18" s="6" customFormat="1" ht="12.7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3:18" s="6" customFormat="1" ht="12.7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3:18" s="6" customFormat="1" ht="12.7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3:18" s="6" customFormat="1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3:18" s="6" customFormat="1" ht="12.7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3:18" s="6" customFormat="1" ht="12.7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3:18" s="6" customFormat="1" ht="12.7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3:18" s="6" customFormat="1" ht="12.7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3:18" s="6" customFormat="1" ht="12.7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3:18" s="6" customFormat="1" ht="12.7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3:18" s="6" customFormat="1" ht="12.7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3:18" s="6" customFormat="1" ht="12.7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3:18" s="6" customFormat="1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3:18" s="6" customFormat="1" ht="12.7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3:18" s="6" customFormat="1" ht="12.7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3:18" s="6" customFormat="1" ht="12.7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3:18" s="6" customFormat="1" ht="12.7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3:18" s="6" customFormat="1" ht="12.7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3:18" s="6" customFormat="1" ht="12.7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3:18" s="6" customFormat="1" ht="12.7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3:18" s="6" customFormat="1" ht="12.7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3:18" s="6" customFormat="1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3:18" s="6" customFormat="1" ht="12.7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3:18" s="6" customFormat="1" ht="12.7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3:18" s="6" customFormat="1" ht="12.7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3:18" s="6" customFormat="1" ht="12.7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3:18" s="6" customFormat="1" ht="12.7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3:18" s="6" customFormat="1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3:18" s="6" customFormat="1" ht="12.7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3:18" s="6" customFormat="1" ht="12.7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3:18" s="6" customFormat="1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3:18" s="6" customFormat="1" ht="12.7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3:18" s="6" customFormat="1" ht="12.7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3:18" s="6" customFormat="1" ht="12.7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3:18" s="6" customFormat="1" ht="12.7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3:18" s="6" customFormat="1" ht="12.7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3:18" s="6" customFormat="1" ht="12.7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3:18" s="6" customFormat="1" ht="12.7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3:18" s="6" customFormat="1" ht="12.7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3:18" s="6" customFormat="1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3:18" s="6" customFormat="1" ht="12.7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3:18" s="6" customFormat="1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3:18" s="6" customFormat="1" ht="12.7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3:18" s="6" customFormat="1" ht="12.7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3:18" s="6" customFormat="1" ht="12.7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3:18" s="6" customFormat="1" ht="12.7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3:18" s="6" customFormat="1" ht="12.7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3:18" s="6" customFormat="1" ht="12.7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3:18" s="6" customFormat="1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3:18" s="6" customFormat="1" ht="12.7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3:18" s="6" customFormat="1" ht="12.7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3:18" s="6" customFormat="1" ht="12.7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3:18" s="6" customFormat="1" ht="12.7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3:18" s="6" customFormat="1" ht="12.7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3:18" s="6" customFormat="1" ht="12.7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3:18" s="6" customFormat="1" ht="12.7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3:18" s="6" customFormat="1" ht="12.7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3:18" s="6" customFormat="1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3:18" s="6" customFormat="1" ht="12.7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3:18" s="6" customFormat="1" ht="12.7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3:18" s="6" customFormat="1" ht="12.7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3:18" s="6" customFormat="1" ht="12.7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3:18" s="6" customFormat="1" ht="12.7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3:18" s="6" customFormat="1" ht="12.7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3:18" s="6" customFormat="1" ht="12.7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3:18" s="6" customFormat="1" ht="12.7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3:18" s="6" customFormat="1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3:18" s="6" customFormat="1" ht="12.7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3:18" s="6" customFormat="1" ht="12.7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3:18" s="6" customFormat="1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3:18" s="6" customFormat="1" ht="12.7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3:18" s="6" customFormat="1" ht="12.7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3:18" s="6" customFormat="1" ht="12.7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3:18" s="6" customFormat="1" ht="12.7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3:18" s="6" customFormat="1" ht="12.7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3:18" s="6" customFormat="1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3:18" s="6" customFormat="1" ht="12.7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3:18" s="6" customFormat="1" ht="12.7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3:18" s="6" customFormat="1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3:18" s="6" customFormat="1" ht="12.7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3:18" s="6" customFormat="1" ht="12.7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3:18" s="6" customFormat="1" ht="12.7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3:18" s="6" customFormat="1" ht="12.7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3:18" s="6" customFormat="1" ht="12.7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3:18" s="6" customFormat="1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3:18" s="6" customFormat="1" ht="12.7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3:18" s="6" customFormat="1" ht="12.7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3:18" s="6" customFormat="1" ht="12.7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3:18" s="6" customFormat="1" ht="12.7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3:18" s="6" customFormat="1" ht="12.7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3:18" s="6" customFormat="1" ht="12.7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3:18" s="6" customFormat="1" ht="12.7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3:18" s="6" customFormat="1" ht="12.7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3:18" s="6" customFormat="1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3:18" s="6" customFormat="1" ht="12.7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3:18" s="6" customFormat="1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3:18" s="6" customFormat="1" ht="12.7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3:18" s="6" customFormat="1" ht="12.7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3:18" s="6" customFormat="1" ht="12.7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3:18" s="6" customFormat="1" ht="12.7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3:18" s="6" customFormat="1" ht="12.7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3:18" s="6" customFormat="1" ht="12.7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3:18" s="6" customFormat="1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3:18" s="6" customFormat="1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3:18" s="6" customFormat="1" ht="12.7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3:18" s="6" customFormat="1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3:18" s="6" customFormat="1" ht="12.7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3:18" s="6" customFormat="1" ht="12.7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3:18" s="6" customFormat="1" ht="12.7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3:18" s="6" customFormat="1" ht="12.7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3:18" s="6" customFormat="1" ht="12.7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3:18" s="6" customFormat="1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3:18" s="6" customFormat="1" ht="12.7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3:18" s="6" customFormat="1" ht="12.7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3:18" s="6" customFormat="1" ht="12.7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3:18" s="6" customFormat="1" ht="12.7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3:18" s="6" customFormat="1" ht="12.7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3:18" s="6" customFormat="1" ht="12.7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3:18" s="6" customFormat="1" ht="12.7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3:18" s="6" customFormat="1" ht="12.7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3:18" s="6" customFormat="1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3:18" s="6" customFormat="1" ht="12.7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3:18" s="6" customFormat="1" ht="12.7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3:18" s="6" customFormat="1" ht="12.7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3:18" s="6" customFormat="1" ht="12.7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3:18" s="6" customFormat="1" ht="12.7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3:18" s="6" customFormat="1" ht="12.7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3:18" s="6" customFormat="1" ht="12.7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3:18" s="6" customFormat="1" ht="12.7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3:18" s="6" customFormat="1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3:18" s="6" customFormat="1" ht="12.7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3:18" s="6" customFormat="1" ht="12.7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3:18" s="6" customFormat="1" ht="12.7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3:18" s="6" customFormat="1" ht="12.7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3:18" s="6" customFormat="1" ht="12.7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3:18" s="6" customFormat="1" ht="12.7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3:18" s="6" customFormat="1" ht="12.7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3:18" s="6" customFormat="1" ht="12.7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3:18" s="6" customFormat="1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3:18" s="6" customFormat="1" ht="12.7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3:18" s="6" customFormat="1" ht="12.7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3:18" s="6" customFormat="1" ht="12.7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3:18" s="6" customFormat="1" ht="12.7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3:18" s="6" customFormat="1" ht="12.7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3:18" s="6" customFormat="1" ht="12.7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3:18" s="6" customFormat="1" ht="12.7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3:18" s="6" customFormat="1" ht="12.7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3:18" s="6" customFormat="1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3:18" s="6" customFormat="1" ht="12.7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3:18" s="6" customFormat="1" ht="12.7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3:18" s="6" customFormat="1" ht="12.7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3:18" s="6" customFormat="1" ht="12.7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3:18" s="6" customFormat="1" ht="12.7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3:18" s="6" customFormat="1" ht="12.7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3:18" s="6" customFormat="1" ht="12.7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3:18" s="6" customFormat="1" ht="12.7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3:18" s="6" customFormat="1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3:18" s="6" customFormat="1" ht="12.7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3:18" s="6" customFormat="1" ht="12.7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3:18" s="6" customFormat="1" ht="12.7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3:18" s="6" customFormat="1" ht="12.7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3:18" s="6" customFormat="1" ht="12.7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3:18" s="6" customFormat="1" ht="12.7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3:18" s="6" customFormat="1" ht="12.7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3:18" s="6" customFormat="1" ht="12.7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3:18" s="6" customFormat="1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3:18" s="6" customFormat="1" ht="12.7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3:18" s="6" customFormat="1" ht="12.7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3:18" s="6" customFormat="1" ht="12.7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3:18" s="6" customFormat="1" ht="12.7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3:18" s="6" customFormat="1" ht="12.7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3:18" s="6" customFormat="1" ht="12.7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3:18" s="6" customFormat="1" ht="12.7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3:18" s="6" customFormat="1" ht="12.7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3:18" s="6" customFormat="1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3:18" s="6" customFormat="1" ht="12.7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3:18" s="6" customFormat="1" ht="12.7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3:18" s="6" customFormat="1" ht="12.7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3:18" s="6" customFormat="1" ht="12.7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3:18" s="6" customFormat="1" ht="12.7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3:18" s="6" customFormat="1" ht="12.7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3:18" s="6" customFormat="1" ht="12.7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3:18" s="6" customFormat="1" ht="12.7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3:18" s="6" customFormat="1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3:18" s="6" customFormat="1" ht="12.7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3:18" s="6" customFormat="1" ht="12.7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3:18" s="6" customFormat="1" ht="12.7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3:18" s="6" customFormat="1" ht="12.7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3:18" s="6" customFormat="1" ht="12.7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3:18" s="6" customFormat="1" ht="12.7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3:18" s="6" customFormat="1" ht="12.7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3:18" s="6" customFormat="1" ht="12.7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3:18" s="6" customFormat="1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3:18" s="6" customFormat="1" ht="12.7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3:18" s="6" customFormat="1" ht="12.7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3:18" s="6" customFormat="1" ht="12.7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3:18" s="6" customFormat="1" ht="12.7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3:18" s="6" customFormat="1" ht="12.7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3:18" s="6" customFormat="1" ht="12.7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3:18" s="6" customFormat="1" ht="12.7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3:18" s="6" customFormat="1" ht="12.7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3:18" s="6" customFormat="1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3:18" s="6" customFormat="1" ht="12.7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3:18" s="6" customFormat="1" ht="12.7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3:18" s="6" customFormat="1" ht="12.7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3:18" s="6" customFormat="1" ht="12.7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3:18" s="6" customFormat="1" ht="12.7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3:18" s="6" customFormat="1" ht="12.7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3:18" s="6" customFormat="1" ht="12.7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3:18" s="6" customFormat="1" ht="12.7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3:18" s="6" customFormat="1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3:18" s="6" customFormat="1" ht="12.7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3:18" s="6" customFormat="1" ht="12.7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3:18" s="6" customFormat="1" ht="12.7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3:18" s="6" customFormat="1" ht="12.7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3:18" s="6" customFormat="1" ht="12.7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3:18" s="6" customFormat="1" ht="12.7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3:18" s="6" customFormat="1" ht="12.7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3:18" s="6" customFormat="1" ht="12.7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3:18" s="6" customFormat="1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3:18" s="6" customFormat="1" ht="12.7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3:18" s="6" customFormat="1" ht="12.7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3:18" s="6" customFormat="1" ht="12.7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3:18" s="6" customFormat="1" ht="12.7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3:18" s="6" customFormat="1" ht="12.7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3:18" s="6" customFormat="1" ht="12.7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3:18" s="6" customFormat="1" ht="12.7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3:18" s="6" customFormat="1" ht="12.7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3:18" s="6" customFormat="1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3:18" s="6" customFormat="1" ht="12.7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3:18" s="6" customFormat="1" ht="12.7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3:18" s="6" customFormat="1" ht="12.7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3:18" s="6" customFormat="1" ht="12.7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3:18" s="6" customFormat="1" ht="12.7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3:18" s="6" customFormat="1" ht="12.7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3:18" s="6" customFormat="1" ht="12.7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3:18" s="6" customFormat="1" ht="12.7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3:18" s="6" customFormat="1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3:18" s="6" customFormat="1" ht="12.7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3:18" s="6" customFormat="1" ht="12.7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3:18" s="6" customFormat="1" ht="12.7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3:18" s="6" customFormat="1" ht="12.7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3:18" s="6" customFormat="1" ht="12.7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3:18" s="6" customFormat="1" ht="12.7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3:18" s="6" customFormat="1" ht="12.7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3:18" s="6" customFormat="1" ht="12.7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3:18" s="6" customFormat="1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3:18" s="6" customFormat="1" ht="12.7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3:18" s="6" customFormat="1" ht="12.7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3:18" s="6" customFormat="1" ht="12.7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3:18" s="6" customFormat="1" ht="12.7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3:18" s="6" customFormat="1" ht="12.7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3:18" s="6" customFormat="1" ht="12.7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3:18" s="6" customFormat="1" ht="12.7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3:18" s="6" customFormat="1" ht="12.7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3:18" s="6" customFormat="1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3:18" s="6" customFormat="1" ht="12.7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3:18" s="6" customFormat="1" ht="12.7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3:18" s="6" customFormat="1" ht="12.7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3:18" s="6" customFormat="1" ht="12.7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3:18" s="6" customFormat="1" ht="12.7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3:18" s="6" customFormat="1" ht="12.7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3:18" s="6" customFormat="1" ht="12.7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3:18" s="6" customFormat="1" ht="12.7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3:18" s="6" customFormat="1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3:18" s="6" customFormat="1" ht="12.7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3:18" s="6" customFormat="1" ht="12.7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3:18" s="6" customFormat="1" ht="12.7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3:18" s="6" customFormat="1" ht="12.7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3:18" s="6" customFormat="1" ht="12.7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3:18" s="6" customFormat="1" ht="12.7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3:18" s="6" customFormat="1" ht="12.7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3:18" s="6" customFormat="1" ht="12.7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3:18" s="6" customFormat="1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3:18" s="6" customFormat="1" ht="12.7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3:18" s="6" customFormat="1" ht="12.7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3:18" s="6" customFormat="1" ht="12.7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3:18" s="6" customFormat="1" ht="12.7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3:18" s="6" customFormat="1" ht="12.7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3:18" s="6" customFormat="1" ht="12.7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3:18" s="6" customFormat="1" ht="12.7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3:18" s="6" customFormat="1" ht="12.7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3:18" s="6" customFormat="1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3:18" s="6" customFormat="1" ht="12.7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3:18" s="6" customFormat="1" ht="12.7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3:18" s="6" customFormat="1" ht="12.7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3:18" s="6" customFormat="1" ht="12.7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3:18" s="6" customFormat="1" ht="12.7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3:18" s="6" customFormat="1" ht="12.7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3:18" s="6" customFormat="1" ht="12.7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3:18" s="6" customFormat="1" ht="12.7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3:18" s="6" customFormat="1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3:18" s="6" customFormat="1" ht="12.7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3:18" s="6" customFormat="1" ht="12.7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3:18" s="6" customFormat="1" ht="12.7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3:18" s="6" customFormat="1" ht="12.7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3:18" s="6" customFormat="1" ht="12.7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3:18" s="6" customFormat="1" ht="12.7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3:18" s="6" customFormat="1" ht="12.7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3:18" s="6" customFormat="1" ht="12.7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3:18" s="6" customFormat="1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3:18" s="6" customFormat="1" ht="12.7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3:18" s="6" customFormat="1" ht="12.7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3:18" s="6" customFormat="1" ht="12.7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3:18" s="6" customFormat="1" ht="12.7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3:18" s="6" customFormat="1" ht="12.7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3:18" s="6" customFormat="1" ht="12.7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3:18" s="6" customFormat="1" ht="12.7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3:18" s="6" customFormat="1" ht="12.7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3:18" s="6" customFormat="1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3:18" s="6" customFormat="1" ht="12.7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3:18" s="6" customFormat="1" ht="12.7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3:18" s="6" customFormat="1" ht="12.7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3:18" s="6" customFormat="1" ht="12.7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3:18" s="6" customFormat="1" ht="12.7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3:18" s="6" customFormat="1" ht="12.7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3:18" s="6" customFormat="1" ht="12.7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3:18" s="6" customFormat="1" ht="12.7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3:18" s="6" customFormat="1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3:18" s="6" customFormat="1" ht="12.7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3:18" s="6" customFormat="1" ht="12.7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3:18" s="6" customFormat="1" ht="12.7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3:18" s="6" customFormat="1" ht="12.7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3:18" s="6" customFormat="1" ht="12.7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3:18" s="6" customFormat="1" ht="12.7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3:18" s="6" customFormat="1" ht="12.7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3:18" s="6" customFormat="1" ht="12.7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3:18" s="6" customFormat="1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3:18" s="6" customFormat="1" ht="12.7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3:18" s="6" customFormat="1" ht="12.7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3:18" s="6" customFormat="1" ht="12.7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3:18" s="6" customFormat="1" ht="12.7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3:18" s="6" customFormat="1" ht="12.7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3:18" s="6" customFormat="1" ht="12.7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3:18" s="6" customFormat="1" ht="12.7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3:18" s="6" customFormat="1" ht="12.7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3:18" s="6" customFormat="1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3:18" s="6" customFormat="1" ht="12.7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3:18" s="6" customFormat="1" ht="12.7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3:18" s="6" customFormat="1" ht="12.7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3:18" s="6" customFormat="1" ht="12.7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3:18" s="6" customFormat="1" ht="12.7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3:18" s="6" customFormat="1" ht="12.7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3:18" s="6" customFormat="1" ht="12.7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3:18" s="6" customFormat="1" ht="12.7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3:18" s="6" customFormat="1" ht="12.7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3:18" s="6" customFormat="1" ht="12.7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3:18" s="6" customFormat="1" ht="12.7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3:18" s="6" customFormat="1" ht="12.7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3:18" s="6" customFormat="1" ht="12.7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3:18" s="6" customFormat="1" ht="12.7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3:18" s="6" customFormat="1" ht="12.7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3:18" s="6" customFormat="1" ht="12.7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3:18" s="6" customFormat="1" ht="12.7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3:18" s="6" customFormat="1" ht="12.7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3:18" s="6" customFormat="1" ht="12.7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3:18" s="6" customFormat="1" ht="12.7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3:18" s="6" customFormat="1" ht="12.7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3:18" s="6" customFormat="1" ht="12.7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3:18" s="6" customFormat="1" ht="12.7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3:18" s="6" customFormat="1" ht="12.7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3:18" s="6" customFormat="1" ht="12.7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3:18" s="6" customFormat="1" ht="12.7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3:18" s="6" customFormat="1" ht="12.7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3:18" s="6" customFormat="1" ht="12.7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3:18" s="6" customFormat="1" ht="12.7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3:18" s="6" customFormat="1" ht="12.7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3:18" s="6" customFormat="1" ht="12.7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3:18" s="6" customFormat="1" ht="12.7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3:18" s="6" customFormat="1" ht="12.7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3:18" s="6" customFormat="1" ht="12.7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3:18" s="6" customFormat="1" ht="12.7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3:18" s="6" customFormat="1" ht="12.7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3:18" s="6" customFormat="1" ht="12.7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3:18" s="6" customFormat="1" ht="12.7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3:18" s="6" customFormat="1" ht="12.75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3:18" s="6" customFormat="1" ht="12.75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3:18" s="6" customFormat="1" ht="12.75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3:18" s="6" customFormat="1" ht="12.75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3:18" s="6" customFormat="1" ht="12.75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3:18" s="6" customFormat="1" ht="12.75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3:18" s="6" customFormat="1" ht="12.7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3:18" s="6" customFormat="1" ht="12.75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3:18" s="6" customFormat="1" ht="12.75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3:18" s="6" customFormat="1" ht="12.75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3:18" s="6" customFormat="1" ht="12.75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3:18" s="6" customFormat="1" ht="12.75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3:18" s="6" customFormat="1" ht="12.75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3:18" s="6" customFormat="1" ht="12.75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3:18" s="6" customFormat="1" ht="12.75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3:18" s="6" customFormat="1" ht="12.7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3:18" s="6" customFormat="1" ht="12.75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3:18" s="6" customFormat="1" ht="12.75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3:18" s="6" customFormat="1" ht="12.75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3:18" s="6" customFormat="1" ht="12.75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3:18" s="6" customFormat="1" ht="12.75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3:18" s="6" customFormat="1" ht="12.75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3:18" s="6" customFormat="1" ht="12.75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3:18" s="6" customFormat="1" ht="12.75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3:18" s="6" customFormat="1" ht="12.7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3:18" s="6" customFormat="1" ht="12.75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3:18" s="6" customFormat="1" ht="12.7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3:18" s="6" customFormat="1" ht="12.7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3:18" s="6" customFormat="1" ht="12.75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3:18" s="6" customFormat="1" ht="12.75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3:18" s="6" customFormat="1" ht="12.75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3:18" s="6" customFormat="1" ht="12.75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3:18" s="6" customFormat="1" ht="12.75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3:18" s="6" customFormat="1" ht="12.7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3:18" s="6" customFormat="1" ht="12.75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3:18" s="6" customFormat="1" ht="12.75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3:18" s="6" customFormat="1" ht="12.75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3:18" s="6" customFormat="1" ht="12.75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3:18" s="6" customFormat="1" ht="12.75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3:18" s="6" customFormat="1" ht="12.75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3:18" s="6" customFormat="1" ht="12.75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3:18" s="6" customFormat="1" ht="12.75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3:18" s="6" customFormat="1" ht="12.7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3:18" s="6" customFormat="1" ht="12.75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3:18" s="6" customFormat="1" ht="12.75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3:18" s="6" customFormat="1" ht="12.75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3:18" s="6" customFormat="1" ht="12.75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3:18" s="6" customFormat="1" ht="12.75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3:18" s="6" customFormat="1" ht="12.75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3:18" s="6" customFormat="1" ht="12.75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3:18" s="6" customFormat="1" ht="12.75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3:18" s="6" customFormat="1" ht="12.7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3:18" s="6" customFormat="1" ht="12.75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3:18" s="6" customFormat="1" ht="12.75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3:18" s="6" customFormat="1" ht="12.75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3:18" s="6" customFormat="1" ht="12.75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3:18" s="6" customFormat="1" ht="12.75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3:18" s="6" customFormat="1" ht="12.75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3:18" s="6" customFormat="1" ht="12.75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3:18" s="6" customFormat="1" ht="12.75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3:18" s="6" customFormat="1" ht="12.7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3:18" s="6" customFormat="1" ht="12.75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3:18" s="6" customFormat="1" ht="12.75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3:18" s="6" customFormat="1" ht="12.75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3:18" s="6" customFormat="1" ht="12.75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3:18" s="6" customFormat="1" ht="12.75"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3:18" s="6" customFormat="1" ht="12.75"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3:18" s="6" customFormat="1" ht="12.75"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3:18" s="6" customFormat="1" ht="12.75"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3:18" s="6" customFormat="1" ht="12.7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3:18" s="6" customFormat="1" ht="12.75"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3:18" s="6" customFormat="1" ht="12.75"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3:18" s="6" customFormat="1" ht="12.75"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3:18" s="6" customFormat="1" ht="12.75"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3:18" s="6" customFormat="1" ht="12.75"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3:18" s="6" customFormat="1" ht="12.75"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3:18" s="6" customFormat="1" ht="12.75"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3:18" s="6" customFormat="1" ht="12.75"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3:18" s="6" customFormat="1" ht="12.7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3:18" s="6" customFormat="1" ht="12.75"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3:18" s="6" customFormat="1" ht="12.75"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3:18" s="6" customFormat="1" ht="12.75"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3:18" s="6" customFormat="1" ht="12.75"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3:18" s="6" customFormat="1" ht="12.75"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3:18" s="6" customFormat="1" ht="12.75"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3:18" s="6" customFormat="1" ht="12.75"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3:18" s="6" customFormat="1" ht="12.75"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3:18" s="6" customFormat="1" ht="12.7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3:18" s="6" customFormat="1" ht="12.75"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3:18" s="6" customFormat="1" ht="12.75"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3:18" s="6" customFormat="1" ht="12.75"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3:18" s="6" customFormat="1" ht="12.75"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3:18" s="6" customFormat="1" ht="12.75"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3:18" s="6" customFormat="1" ht="12.75"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3:18" s="6" customFormat="1" ht="12.75"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3:18" s="6" customFormat="1" ht="12.75"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3:18" s="6" customFormat="1" ht="12.7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3:18" s="6" customFormat="1" ht="12.75"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3:18" s="6" customFormat="1" ht="12.75"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3:18" s="6" customFormat="1" ht="12.75"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3:18" s="6" customFormat="1" ht="12.75"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3:18" s="6" customFormat="1" ht="12.75"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3:18" s="6" customFormat="1" ht="12.75"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3:18" s="6" customFormat="1" ht="12.75"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3:18" s="6" customFormat="1" ht="12.75"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3:18" s="6" customFormat="1" ht="12.7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3:18" s="6" customFormat="1" ht="12.75"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3:18" s="6" customFormat="1" ht="12.75"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3:18" s="6" customFormat="1" ht="12.75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3:18" s="6" customFormat="1" ht="12.75"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3:18" s="6" customFormat="1" ht="12.75"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3:18" s="6" customFormat="1" ht="12.75"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3:18" s="6" customFormat="1" ht="12.75"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3:18" s="6" customFormat="1" ht="12.75"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3:18" s="6" customFormat="1" ht="12.7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3:18" s="6" customFormat="1" ht="12.75"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3:18" s="6" customFormat="1" ht="12.75"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3:18" s="6" customFormat="1" ht="12.75"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3:18" s="6" customFormat="1" ht="12.75"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3:18" s="6" customFormat="1" ht="12.75"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3:18" s="6" customFormat="1" ht="12.75"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3:18" s="6" customFormat="1" ht="12.75"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3:18" s="6" customFormat="1" ht="12.75"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3:18" s="6" customFormat="1" ht="12.7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3:18" s="6" customFormat="1" ht="12.75"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3:18" s="6" customFormat="1" ht="12.75"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3:18" s="6" customFormat="1" ht="12.75"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3:18" s="6" customFormat="1" ht="12.75"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3:18" s="6" customFormat="1" ht="12.75"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3:18" s="6" customFormat="1" ht="12.75"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3:18" s="6" customFormat="1" ht="12.75"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3:18" s="6" customFormat="1" ht="12.75"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3:18" s="6" customFormat="1" ht="12.7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3:18" s="6" customFormat="1" ht="12.75"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3:18" s="6" customFormat="1" ht="12.75"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3:18" s="6" customFormat="1" ht="12.75"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3:18" s="6" customFormat="1" ht="12.75"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3:18" s="6" customFormat="1" ht="12.75"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3:18" s="6" customFormat="1" ht="12.75"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3:18" s="6" customFormat="1" ht="12.75"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3:18" s="6" customFormat="1" ht="12.75"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3:18" s="6" customFormat="1" ht="12.7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3:18" s="6" customFormat="1" ht="12.75"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3:18" s="6" customFormat="1" ht="12.75"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3:18" s="6" customFormat="1" ht="12.75"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3:18" s="6" customFormat="1" ht="12.75"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3:18" s="6" customFormat="1" ht="12.75"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3:18" s="6" customFormat="1" ht="12.75"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3:18" s="6" customFormat="1" ht="12.75"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3:18" s="6" customFormat="1" ht="12.75"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3:18" s="6" customFormat="1" ht="12.7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3:18" s="6" customFormat="1" ht="12.75"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3:18" s="6" customFormat="1" ht="12.75"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3:18" s="6" customFormat="1" ht="12.75"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3:18" s="6" customFormat="1" ht="12.75"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3:18" s="6" customFormat="1" ht="12.75"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3:18" s="6" customFormat="1" ht="12.75"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3:18" s="6" customFormat="1" ht="12.75"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3:18" s="6" customFormat="1" ht="12.75"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3:18" s="6" customFormat="1" ht="12.7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3:18" s="6" customFormat="1" ht="12.75"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3:18" s="6" customFormat="1" ht="12.75"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3:18" s="6" customFormat="1" ht="12.75"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3:18" s="6" customFormat="1" ht="12.75"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3:18" s="6" customFormat="1" ht="12.75"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3:18" s="6" customFormat="1" ht="12.75"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3:18" s="6" customFormat="1" ht="12.75"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3:18" s="6" customFormat="1" ht="12.75"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3:18" s="6" customFormat="1" ht="12.7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3:18" s="6" customFormat="1" ht="12.75"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3:18" s="6" customFormat="1" ht="12.75"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3:18" s="6" customFormat="1" ht="12.75"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3:18" s="6" customFormat="1" ht="12.75"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3:18" s="6" customFormat="1" ht="12.75"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3:18" s="6" customFormat="1" ht="12.75"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3:18" s="6" customFormat="1" ht="12.75"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3:18" s="6" customFormat="1" ht="12.75"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3:18" s="6" customFormat="1" ht="12.7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3:18" s="6" customFormat="1" ht="12.75"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3:18" s="6" customFormat="1" ht="12.75"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3:18" s="6" customFormat="1" ht="12.75"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3:18" s="6" customFormat="1" ht="12.75"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3:18" s="6" customFormat="1" ht="12.75"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3:18" s="6" customFormat="1" ht="12.75"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3:18" s="6" customFormat="1" ht="12.75"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3:18" s="6" customFormat="1" ht="12.75"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3:18" s="6" customFormat="1" ht="12.7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3:18" s="6" customFormat="1" ht="12.75"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3:18" s="6" customFormat="1" ht="12.75"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3:18" s="6" customFormat="1" ht="12.75"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3:18" s="6" customFormat="1" ht="12.75"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3:18" s="6" customFormat="1" ht="12.75"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3:18" s="6" customFormat="1" ht="12.75"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3:18" s="6" customFormat="1" ht="12.75"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3:18" s="6" customFormat="1" ht="12.75"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3:18" s="6" customFormat="1" ht="12.7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3:18" s="6" customFormat="1" ht="12.75"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3:18" s="6" customFormat="1" ht="12.75"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3:18" s="6" customFormat="1" ht="12.75"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3:18" s="6" customFormat="1" ht="12.75"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3:18" s="6" customFormat="1" ht="12.75"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3:18" s="6" customFormat="1" ht="12.75"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3:18" s="6" customFormat="1" ht="12.75"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3:18" s="6" customFormat="1" ht="12.75"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3:18" s="6" customFormat="1" ht="12.7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3:18" s="6" customFormat="1" ht="12.75"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3:18" s="6" customFormat="1" ht="12.75"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3:18" s="6" customFormat="1" ht="12.75"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3:18" s="6" customFormat="1" ht="12.75"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3:18" s="6" customFormat="1" ht="12.75"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3:18" s="6" customFormat="1" ht="12.75"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3:18" s="6" customFormat="1" ht="12.75"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3:18" s="6" customFormat="1" ht="12.75"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3:18" s="6" customFormat="1" ht="12.7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3:18" s="6" customFormat="1" ht="12.75"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3:18" s="6" customFormat="1" ht="12.75"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3:18" s="6" customFormat="1" ht="12.75"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3:18" s="6" customFormat="1" ht="12.75"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3:18" s="6" customFormat="1" ht="12.75"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3:18" s="6" customFormat="1" ht="12.75"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3:18" s="6" customFormat="1" ht="12.75"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3:18" s="6" customFormat="1" ht="12.75"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3:18" s="6" customFormat="1" ht="12.7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3:18" s="6" customFormat="1" ht="12.75"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3:18" s="6" customFormat="1" ht="12.75"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3:18" s="6" customFormat="1" ht="12.75"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3:18" s="6" customFormat="1" ht="12.75"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3:18" s="6" customFormat="1" ht="12.75"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3:18" s="6" customFormat="1" ht="12.75"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3:18" s="6" customFormat="1" ht="12.75"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3:18" s="6" customFormat="1" ht="12.75"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3:18" s="6" customFormat="1" ht="12.7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3:18" s="6" customFormat="1" ht="12.75"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3:18" s="6" customFormat="1" ht="12.75"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3:18" s="6" customFormat="1" ht="12.75"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3:18" s="6" customFormat="1" ht="12.75"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3:18" s="6" customFormat="1" ht="12.75"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3:18" s="6" customFormat="1" ht="12.75"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3:18" s="6" customFormat="1" ht="12.75"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3:18" s="6" customFormat="1" ht="12.75"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3:18" s="6" customFormat="1" ht="12.7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3:18" s="6" customFormat="1" ht="12.75"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3:18" s="6" customFormat="1" ht="12.75"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3:18" s="6" customFormat="1" ht="12.75"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3:18" s="6" customFormat="1" ht="12.75"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3:18" s="6" customFormat="1" ht="12.75"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3:18" s="6" customFormat="1" ht="12.75"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  <row r="1187" spans="3:18" s="6" customFormat="1" ht="12.75"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</row>
    <row r="1188" spans="3:18" s="6" customFormat="1" ht="12.75"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</row>
    <row r="1189" spans="3:18" s="6" customFormat="1" ht="12.7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</row>
    <row r="1190" spans="3:18" s="6" customFormat="1" ht="12.75"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</row>
    <row r="1191" spans="3:18" s="6" customFormat="1" ht="12.75"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</row>
    <row r="1192" spans="3:18" s="6" customFormat="1" ht="12.75"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</row>
    <row r="1193" spans="3:18" s="6" customFormat="1" ht="12.75"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</row>
    <row r="1194" spans="3:18" s="6" customFormat="1" ht="12.75"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</row>
    <row r="1195" spans="3:18" s="6" customFormat="1" ht="12.75"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</row>
    <row r="1196" spans="3:18" s="6" customFormat="1" ht="12.75"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</row>
    <row r="1197" spans="3:18" s="6" customFormat="1" ht="12.75"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</row>
    <row r="1198" spans="3:18" s="6" customFormat="1" ht="12.7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</row>
    <row r="1199" spans="3:18" s="6" customFormat="1" ht="12.75"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</row>
    <row r="1200" spans="3:18" s="6" customFormat="1" ht="12.75"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</row>
    <row r="1201" spans="3:18" s="6" customFormat="1" ht="12.75"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</row>
    <row r="1202" spans="3:18" s="6" customFormat="1" ht="12.75"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</row>
    <row r="1203" spans="3:18" s="6" customFormat="1" ht="12.75"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</row>
    <row r="1204" spans="3:18" s="6" customFormat="1" ht="12.75"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</row>
    <row r="1205" spans="3:18" s="6" customFormat="1" ht="12.75"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</row>
    <row r="1206" spans="3:18" s="6" customFormat="1" ht="12.75"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</row>
    <row r="1207" spans="3:18" s="6" customFormat="1" ht="12.7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</row>
    <row r="1208" spans="3:18" s="6" customFormat="1" ht="12.75"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</row>
    <row r="1209" spans="3:18" s="6" customFormat="1" ht="12.75"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</row>
    <row r="1210" spans="3:18" s="6" customFormat="1" ht="12.75"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</row>
    <row r="1211" spans="3:18" s="6" customFormat="1" ht="12.75"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</row>
    <row r="1212" spans="3:18" s="6" customFormat="1" ht="12.75"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</row>
    <row r="1213" spans="3:18" s="6" customFormat="1" ht="12.75"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</row>
    <row r="1214" spans="3:18" s="6" customFormat="1" ht="12.75"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</row>
    <row r="1215" spans="3:18" s="6" customFormat="1" ht="12.75"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</row>
    <row r="1216" spans="3:18" s="6" customFormat="1" ht="12.7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</row>
    <row r="1217" spans="3:18" s="6" customFormat="1" ht="12.75"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</row>
    <row r="1218" spans="3:18" s="6" customFormat="1" ht="12.75"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</row>
    <row r="1219" spans="3:18" s="6" customFormat="1" ht="12.75"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</row>
    <row r="1220" spans="3:18" s="6" customFormat="1" ht="12.75"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</row>
    <row r="1221" spans="3:18" s="6" customFormat="1" ht="12.75"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</row>
    <row r="1222" spans="3:18" s="6" customFormat="1" ht="12.75"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</row>
    <row r="1223" spans="3:18" s="6" customFormat="1" ht="12.75"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</row>
    <row r="1224" spans="3:18" s="6" customFormat="1" ht="12.75"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</row>
    <row r="1225" spans="3:18" s="6" customFormat="1" ht="12.7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</row>
    <row r="1226" spans="3:18" s="6" customFormat="1" ht="12.75"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</row>
    <row r="1227" spans="3:18" s="6" customFormat="1" ht="12.75"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</row>
    <row r="1228" spans="3:18" s="6" customFormat="1" ht="12.75"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</row>
    <row r="1229" spans="3:18" s="6" customFormat="1" ht="12.75"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</row>
    <row r="1230" spans="3:18" s="6" customFormat="1" ht="12.75"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</row>
    <row r="1231" spans="3:18" s="6" customFormat="1" ht="12.75"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</row>
    <row r="1232" spans="3:18" s="6" customFormat="1" ht="12.75"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</row>
    <row r="1233" spans="3:18" s="6" customFormat="1" ht="12.75"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</row>
    <row r="1234" spans="3:18" s="6" customFormat="1" ht="12.7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3:18" s="6" customFormat="1" ht="12.75"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3:18" s="6" customFormat="1" ht="12.75"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3:18" s="6" customFormat="1" ht="12.75"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</row>
    <row r="1238" spans="3:18" s="6" customFormat="1" ht="12.75"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</row>
    <row r="1239" spans="3:18" s="6" customFormat="1" ht="12.75"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</row>
    <row r="1240" spans="3:18" s="6" customFormat="1" ht="12.75"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3:18" s="6" customFormat="1" ht="12.75"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3:18" s="6" customFormat="1" ht="12.75"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3:18" s="6" customFormat="1" ht="12.7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3:18" s="6" customFormat="1" ht="12.75"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3:18" s="6" customFormat="1" ht="12.75"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3:18" s="6" customFormat="1" ht="12.75"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</row>
    <row r="1247" spans="3:18" s="6" customFormat="1" ht="12.75"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3:18" s="6" customFormat="1" ht="12.75"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3:18" s="6" customFormat="1" ht="12.75"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3:18" s="6" customFormat="1" ht="12.75"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</row>
    <row r="1251" spans="3:18" s="6" customFormat="1" ht="12.75"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</row>
    <row r="1252" spans="3:18" s="6" customFormat="1" ht="12.7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</row>
    <row r="1253" spans="3:18" s="6" customFormat="1" ht="12.75"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</row>
    <row r="1254" spans="3:18" s="6" customFormat="1" ht="12.75"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</row>
    <row r="1255" spans="3:18" s="6" customFormat="1" ht="12.75"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</row>
    <row r="1256" spans="3:18" s="6" customFormat="1" ht="12.75"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</row>
    <row r="1257" spans="3:18" s="6" customFormat="1" ht="12.75"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</row>
    <row r="1258" spans="3:18" s="6" customFormat="1" ht="12.75"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</row>
    <row r="1259" spans="3:18" s="6" customFormat="1" ht="12.75"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</row>
    <row r="1260" spans="3:18" s="6" customFormat="1" ht="12.75"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</row>
    <row r="1261" spans="3:18" s="6" customFormat="1" ht="12.7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</row>
    <row r="1262" spans="3:18" s="6" customFormat="1" ht="12.75"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</row>
    <row r="1263" spans="3:18" s="6" customFormat="1" ht="12.75"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</row>
    <row r="1264" spans="3:18" s="6" customFormat="1" ht="12.75"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</row>
    <row r="1265" spans="3:18" s="6" customFormat="1" ht="12.75"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</row>
    <row r="1266" spans="3:18" s="6" customFormat="1" ht="12.75"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</row>
    <row r="1267" spans="3:18" s="6" customFormat="1" ht="12.75"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</row>
    <row r="1268" spans="3:18" s="6" customFormat="1" ht="12.75"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</row>
    <row r="1269" spans="3:18" s="6" customFormat="1" ht="12.75"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</row>
    <row r="1270" spans="3:18" s="6" customFormat="1" ht="12.7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</row>
    <row r="1271" spans="3:18" s="6" customFormat="1" ht="12.75"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</row>
    <row r="1272" spans="3:18" s="6" customFormat="1" ht="12.75"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</row>
    <row r="1273" spans="3:18" s="6" customFormat="1" ht="12.75"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</row>
    <row r="1274" spans="3:18" s="6" customFormat="1" ht="12.75"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</row>
    <row r="1275" spans="3:18" s="6" customFormat="1" ht="12.75"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</row>
    <row r="1276" spans="3:18" s="6" customFormat="1" ht="12.75"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3:18" s="6" customFormat="1" ht="12.75"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3:18" s="6" customFormat="1" ht="12.75"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</row>
    <row r="1279" spans="3:18" s="6" customFormat="1" ht="12.7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3:18" s="6" customFormat="1" ht="12.75"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3:18" s="6" customFormat="1" ht="12.75"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3:18" s="6" customFormat="1" ht="12.75"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3:18" s="6" customFormat="1" ht="12.75"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</row>
    <row r="1284" spans="3:18" s="6" customFormat="1" ht="12.75"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</row>
    <row r="1285" spans="3:18" s="6" customFormat="1" ht="12.75"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</row>
    <row r="1286" spans="3:18" s="6" customFormat="1" ht="12.75"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</row>
    <row r="1287" spans="3:18" s="6" customFormat="1" ht="12.75"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3:18" s="6" customFormat="1" ht="12.7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</row>
    <row r="1289" spans="3:18" s="6" customFormat="1" ht="12.75"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3:18" s="6" customFormat="1" ht="12.75"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</row>
    <row r="1291" spans="3:18" s="6" customFormat="1" ht="12.75"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</row>
    <row r="1292" spans="3:18" s="6" customFormat="1" ht="12.75"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3:18" s="6" customFormat="1" ht="12.75"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</row>
    <row r="1294" spans="3:18" s="6" customFormat="1" ht="12.75"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</row>
    <row r="1295" spans="3:18" s="6" customFormat="1" ht="12.75"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</row>
    <row r="1296" spans="3:18" s="6" customFormat="1" ht="12.75"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</row>
    <row r="1297" spans="3:18" s="6" customFormat="1" ht="12.7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</row>
    <row r="1298" spans="3:18" s="6" customFormat="1" ht="12.75"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</row>
    <row r="1299" spans="3:18" s="6" customFormat="1" ht="12.75"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3:18" s="6" customFormat="1" ht="12.75"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3:18" s="6" customFormat="1" ht="12.75"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</row>
    <row r="1302" spans="3:18" s="6" customFormat="1" ht="12.75"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</row>
    <row r="1303" spans="3:18" s="6" customFormat="1" ht="12.75"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</row>
    <row r="1304" spans="3:18" s="6" customFormat="1" ht="12.75"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</row>
    <row r="1305" spans="3:18" s="6" customFormat="1" ht="12.75"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3:18" s="6" customFormat="1" ht="12.7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</row>
    <row r="1307" spans="3:18" s="6" customFormat="1" ht="12.75"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3:18" s="6" customFormat="1" ht="12.75"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3:18" s="6" customFormat="1" ht="12.75"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</row>
    <row r="1310" spans="3:18" s="6" customFormat="1" ht="12.75"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</row>
    <row r="1311" spans="3:18" s="6" customFormat="1" ht="12.75"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</row>
    <row r="1312" spans="3:18" s="6" customFormat="1" ht="12.75"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</row>
    <row r="1313" spans="3:18" s="6" customFormat="1" ht="12.75"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</row>
    <row r="1314" spans="3:18" s="6" customFormat="1" ht="12.75"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</row>
    <row r="1315" spans="3:18" s="6" customFormat="1" ht="12.7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</row>
    <row r="1316" spans="3:18" s="6" customFormat="1" ht="12.75"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</row>
    <row r="1317" spans="3:18" s="6" customFormat="1" ht="12.75"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</row>
    <row r="1318" spans="3:18" s="6" customFormat="1" ht="12.75"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</row>
    <row r="1319" spans="3:18" s="6" customFormat="1" ht="12.75"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</row>
    <row r="1320" spans="3:18" s="6" customFormat="1" ht="12.75"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</row>
    <row r="1321" spans="3:18" s="6" customFormat="1" ht="12.75"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</row>
    <row r="1322" spans="3:18" s="6" customFormat="1" ht="12.75"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</row>
    <row r="1323" spans="3:18" s="6" customFormat="1" ht="12.75"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</row>
    <row r="1324" spans="3:18" s="6" customFormat="1" ht="12.7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</row>
    <row r="1325" spans="3:18" s="6" customFormat="1" ht="12.75"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</row>
    <row r="1326" spans="3:18" s="6" customFormat="1" ht="12.75"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</row>
    <row r="1327" spans="3:18" s="6" customFormat="1" ht="12.75"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</row>
    <row r="1328" spans="3:18" s="6" customFormat="1" ht="12.75"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</row>
    <row r="1329" spans="3:18" s="6" customFormat="1" ht="12.75"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</row>
    <row r="1330" spans="3:18" s="6" customFormat="1" ht="12.75"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</row>
    <row r="1331" spans="3:18" s="6" customFormat="1" ht="12.75"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</row>
    <row r="1332" spans="3:18" s="6" customFormat="1" ht="12.75"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</row>
    <row r="1333" spans="3:18" s="6" customFormat="1" ht="12.7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3:18" s="6" customFormat="1" ht="12.75"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</row>
    <row r="1335" spans="3:18" s="6" customFormat="1" ht="12.75"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</row>
    <row r="1336" spans="3:18" s="6" customFormat="1" ht="12.75"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</row>
    <row r="1337" spans="3:18" s="6" customFormat="1" ht="12.75"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</row>
    <row r="1338" spans="3:18" s="6" customFormat="1" ht="12.75"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</row>
    <row r="1339" spans="3:18" s="6" customFormat="1" ht="12.75"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</row>
    <row r="1340" spans="3:18" s="6" customFormat="1" ht="12.75"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</row>
    <row r="1341" spans="3:18" s="6" customFormat="1" ht="12.75"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</row>
    <row r="1342" spans="3:18" s="6" customFormat="1" ht="12.7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</row>
    <row r="1343" spans="3:18" s="6" customFormat="1" ht="12.75"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</row>
    <row r="1344" spans="3:18" s="6" customFormat="1" ht="12.75"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</row>
    <row r="1345" spans="3:18" s="6" customFormat="1" ht="12.75"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</row>
    <row r="1346" spans="3:18" s="6" customFormat="1" ht="12.75"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</row>
    <row r="1347" spans="3:18" s="6" customFormat="1" ht="12.75"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</row>
    <row r="1348" spans="3:18" s="6" customFormat="1" ht="12.75"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</row>
    <row r="1349" spans="3:18" s="6" customFormat="1" ht="12.75"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3:18" s="6" customFormat="1" ht="12.75"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</row>
    <row r="1351" spans="3:18" s="6" customFormat="1" ht="12.7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</row>
    <row r="1352" spans="3:18" s="6" customFormat="1" ht="12.75"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</row>
    <row r="1353" spans="3:18" s="6" customFormat="1" ht="12.75"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</row>
    <row r="1354" spans="3:18" s="6" customFormat="1" ht="12.75"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</row>
    <row r="1355" spans="3:18" s="6" customFormat="1" ht="12.75"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</row>
    <row r="1356" spans="3:18" s="6" customFormat="1" ht="12.75"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</row>
    <row r="1357" spans="3:18" s="6" customFormat="1" ht="12.75"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</row>
    <row r="1358" spans="3:18" s="6" customFormat="1" ht="12.75"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</row>
    <row r="1359" spans="3:18" s="6" customFormat="1" ht="12.75"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</row>
    <row r="1360" spans="3:18" s="6" customFormat="1" ht="12.7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</row>
    <row r="1361" spans="3:18" s="6" customFormat="1" ht="12.75"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3:18" s="6" customFormat="1" ht="12.75"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</row>
    <row r="1363" spans="3:18" s="6" customFormat="1" ht="12.75"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</row>
    <row r="1364" spans="3:18" s="6" customFormat="1" ht="12.75"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3:18" s="6" customFormat="1" ht="12.75"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</row>
    <row r="1366" spans="3:18" s="6" customFormat="1" ht="12.75"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</row>
    <row r="1367" spans="3:18" s="6" customFormat="1" ht="12.75"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</row>
    <row r="1368" spans="3:18" s="6" customFormat="1" ht="12.75"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</row>
    <row r="1369" spans="3:18" s="6" customFormat="1" ht="12.7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</row>
    <row r="1370" spans="3:18" s="6" customFormat="1" ht="12.75"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</row>
    <row r="1371" spans="3:18" s="6" customFormat="1" ht="12.75"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</row>
    <row r="1372" spans="3:18" s="6" customFormat="1" ht="12.75"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</row>
    <row r="1373" spans="3:18" s="6" customFormat="1" ht="12.75"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</row>
    <row r="1374" spans="3:18" s="6" customFormat="1" ht="12.75"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</row>
    <row r="1375" spans="3:18" s="6" customFormat="1" ht="12.75"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</row>
    <row r="1376" spans="3:18" s="6" customFormat="1" ht="12.75"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</row>
    <row r="1377" spans="3:18" s="6" customFormat="1" ht="12.75"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</row>
    <row r="1378" spans="3:18" s="6" customFormat="1" ht="12.7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3:18" s="6" customFormat="1" ht="12.75"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3:18" s="6" customFormat="1" ht="12.75"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3:18" s="6" customFormat="1" ht="12.75"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</row>
    <row r="1382" spans="3:18" s="6" customFormat="1" ht="12.75"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</row>
    <row r="1383" spans="3:18" s="6" customFormat="1" ht="12.75"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</row>
    <row r="1384" spans="3:18" s="6" customFormat="1" ht="12.75"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</row>
    <row r="1385" spans="3:18" s="6" customFormat="1" ht="12.75"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</row>
    <row r="1386" spans="3:18" s="6" customFormat="1" ht="12.75"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3:18" s="6" customFormat="1" ht="12.7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</row>
    <row r="1388" spans="3:18" s="6" customFormat="1" ht="12.75"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</row>
    <row r="1389" spans="3:18" s="6" customFormat="1" ht="12.75"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3:18" s="6" customFormat="1" ht="12.75"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</row>
    <row r="1391" spans="3:18" s="6" customFormat="1" ht="12.75"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</row>
    <row r="1392" spans="3:18" s="6" customFormat="1" ht="12.75"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</row>
    <row r="1393" spans="3:18" s="6" customFormat="1" ht="12.75"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3:18" s="6" customFormat="1" ht="12.75"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3:18" s="6" customFormat="1" ht="12.75"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3:18" s="6" customFormat="1" ht="12.7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</row>
    <row r="1397" spans="3:18" s="6" customFormat="1" ht="12.75"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</row>
    <row r="1398" spans="3:18" s="6" customFormat="1" ht="12.75"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</row>
    <row r="1399" spans="3:18" s="6" customFormat="1" ht="12.75"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</row>
    <row r="1400" spans="3:18" s="6" customFormat="1" ht="12.75"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3:18" s="6" customFormat="1" ht="12.75"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</row>
    <row r="1402" spans="3:18" s="6" customFormat="1" ht="12.75"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</row>
    <row r="1403" spans="3:18" s="6" customFormat="1" ht="12.75"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</row>
    <row r="1404" spans="3:18" s="6" customFormat="1" ht="12.75"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</row>
    <row r="1405" spans="3:18" s="6" customFormat="1" ht="12.7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</row>
    <row r="1406" spans="3:18" s="6" customFormat="1" ht="12.75"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</row>
    <row r="1407" spans="3:18" s="6" customFormat="1" ht="12.75"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</row>
    <row r="1408" spans="3:18" s="6" customFormat="1" ht="12.75"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</row>
    <row r="1409" spans="3:18" s="6" customFormat="1" ht="12.75"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</row>
    <row r="1410" spans="3:18" s="6" customFormat="1" ht="12.75"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</row>
    <row r="1411" spans="3:18" s="6" customFormat="1" ht="12.75"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</row>
    <row r="1412" spans="3:18" s="6" customFormat="1" ht="12.75"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</row>
    <row r="1413" spans="3:18" s="6" customFormat="1" ht="12.75"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</row>
    <row r="1414" spans="3:18" s="6" customFormat="1" ht="12.7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</row>
    <row r="1415" spans="3:18" s="6" customFormat="1" ht="12.75"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</row>
    <row r="1416" spans="3:18" s="6" customFormat="1" ht="12.75"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</row>
    <row r="1417" spans="3:18" s="6" customFormat="1" ht="12.75"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</row>
    <row r="1418" spans="3:18" s="6" customFormat="1" ht="12.75"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</row>
    <row r="1419" spans="3:18" s="6" customFormat="1" ht="12.75"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</row>
    <row r="1420" spans="3:18" s="6" customFormat="1" ht="12.75"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</row>
    <row r="1421" spans="3:18" s="6" customFormat="1" ht="12.75"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</row>
    <row r="1422" spans="3:18" s="6" customFormat="1" ht="12.75"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</row>
    <row r="1423" spans="3:18" s="6" customFormat="1" ht="12.7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</row>
    <row r="1424" spans="3:18" s="6" customFormat="1" ht="12.75"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3:18" s="6" customFormat="1" ht="12.75"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3:18" s="6" customFormat="1" ht="12.75"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</row>
    <row r="1427" spans="3:18" s="6" customFormat="1" ht="12.75"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</row>
    <row r="1428" spans="3:18" s="6" customFormat="1" ht="12.75"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</row>
    <row r="1429" spans="3:18" s="6" customFormat="1" ht="12.75"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</row>
    <row r="1430" spans="3:18" s="6" customFormat="1" ht="12.75"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</row>
    <row r="1431" spans="3:18" s="6" customFormat="1" ht="12.75"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</row>
    <row r="1432" spans="3:18" s="6" customFormat="1" ht="12.7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3:18" s="6" customFormat="1" ht="12.75"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3:18" s="6" customFormat="1" ht="12.75"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</row>
    <row r="1435" spans="3:18" s="6" customFormat="1" ht="12.75"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</row>
    <row r="1436" spans="3:18" s="6" customFormat="1" ht="12.75"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</row>
    <row r="1437" spans="3:18" s="6" customFormat="1" ht="12.75"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</row>
    <row r="1438" spans="3:18" s="6" customFormat="1" ht="12.75"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</row>
    <row r="1439" spans="3:18" s="6" customFormat="1" ht="12.75"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</row>
    <row r="1440" spans="3:18" s="6" customFormat="1" ht="12.75"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</row>
    <row r="1441" spans="3:18" s="6" customFormat="1" ht="12.7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</row>
    <row r="1442" spans="3:18" s="6" customFormat="1" ht="12.75"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</row>
    <row r="1443" spans="3:18" s="6" customFormat="1" ht="12.75"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</row>
    <row r="1444" spans="3:18" s="6" customFormat="1" ht="12.75"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</row>
    <row r="1445" spans="3:18" s="6" customFormat="1" ht="12.75"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</row>
    <row r="1446" spans="3:18" s="6" customFormat="1" ht="12.75"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</row>
    <row r="1447" spans="3:18" s="6" customFormat="1" ht="12.75"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</row>
    <row r="1448" spans="3:18" s="6" customFormat="1" ht="12.75"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</row>
    <row r="1449" spans="3:18" s="6" customFormat="1" ht="12.75"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</row>
    <row r="1450" spans="3:18" s="6" customFormat="1" ht="12.7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</row>
    <row r="1451" spans="3:18" s="6" customFormat="1" ht="12.75"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</row>
    <row r="1452" spans="3:18" s="6" customFormat="1" ht="12.75"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</row>
    <row r="1453" spans="3:18" s="6" customFormat="1" ht="12.75"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</row>
    <row r="1454" spans="3:18" s="6" customFormat="1" ht="12.75"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</row>
    <row r="1455" spans="3:18" s="6" customFormat="1" ht="12.75"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</row>
    <row r="1456" spans="3:18" s="6" customFormat="1" ht="12.75"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</row>
    <row r="1457" spans="3:18" s="6" customFormat="1" ht="12.75"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</row>
    <row r="1458" spans="3:18" s="6" customFormat="1" ht="12.75"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3:18" s="6" customFormat="1" ht="12.7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3:18" s="6" customFormat="1" ht="12.75"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</row>
    <row r="1461" spans="3:18" s="6" customFormat="1" ht="12.75"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3:18" s="6" customFormat="1" ht="12.75"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3:18" s="6" customFormat="1" ht="12.75"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</row>
    <row r="1464" spans="3:18" s="6" customFormat="1" ht="12.75"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</row>
    <row r="1465" spans="3:18" s="6" customFormat="1" ht="12.75"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</row>
    <row r="1466" spans="3:18" s="6" customFormat="1" ht="12.75"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</row>
    <row r="1467" spans="3:18" s="6" customFormat="1" ht="12.75"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</row>
    <row r="1468" spans="3:18" s="6" customFormat="1" ht="12.7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</row>
    <row r="1469" spans="3:18" s="6" customFormat="1" ht="12.75"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</row>
    <row r="1470" spans="3:18" s="6" customFormat="1" ht="12.75"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</row>
    <row r="1471" spans="3:18" s="6" customFormat="1" ht="12.75"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</row>
    <row r="1472" spans="3:18" s="6" customFormat="1" ht="12.75"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</row>
    <row r="1473" spans="3:18" s="6" customFormat="1" ht="12.75"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</row>
    <row r="1474" spans="3:18" s="6" customFormat="1" ht="12.75"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</row>
    <row r="1475" spans="3:18" s="6" customFormat="1" ht="12.75"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</row>
    <row r="1476" spans="3:18" s="6" customFormat="1" ht="12.75"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</row>
    <row r="1477" spans="3:18" s="6" customFormat="1" ht="12.7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</row>
    <row r="1478" spans="3:18" s="6" customFormat="1" ht="12.75"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</row>
    <row r="1479" spans="3:18" s="6" customFormat="1" ht="12.75"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</row>
    <row r="1480" spans="3:18" s="6" customFormat="1" ht="12.75"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</row>
    <row r="1481" spans="3:18" s="6" customFormat="1" ht="12.75"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</row>
    <row r="1482" spans="3:18" s="6" customFormat="1" ht="12.75"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</row>
    <row r="1483" spans="3:18" s="6" customFormat="1" ht="12.75"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</row>
    <row r="1484" spans="3:18" s="6" customFormat="1" ht="12.75"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</row>
    <row r="1485" spans="3:18" s="6" customFormat="1" ht="12.75"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</row>
    <row r="1486" spans="3:18" s="6" customFormat="1" ht="12.7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</row>
    <row r="1487" spans="3:18" s="6" customFormat="1" ht="12.75"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</row>
    <row r="1488" spans="3:18" s="6" customFormat="1" ht="12.75"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</row>
    <row r="1489" spans="3:18" s="6" customFormat="1" ht="12.75"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</row>
    <row r="1490" spans="3:18" s="6" customFormat="1" ht="12.75"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</row>
    <row r="1491" spans="3:18" s="6" customFormat="1" ht="12.75"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</row>
    <row r="1492" spans="3:18" s="6" customFormat="1" ht="12.75"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</row>
    <row r="1493" spans="3:18" s="6" customFormat="1" ht="12.75"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</row>
    <row r="1494" spans="3:18" s="6" customFormat="1" ht="12.75"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</row>
    <row r="1495" spans="3:18" s="6" customFormat="1" ht="12.7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</row>
    <row r="1496" spans="3:18" s="6" customFormat="1" ht="12.75"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</row>
    <row r="1497" spans="3:18" s="6" customFormat="1" ht="12.75"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</row>
    <row r="1498" spans="3:18" s="6" customFormat="1" ht="12.75"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</row>
    <row r="1499" spans="3:18" s="6" customFormat="1" ht="12.75"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</row>
    <row r="1500" spans="3:18" s="6" customFormat="1" ht="12.75"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</row>
    <row r="1501" spans="3:18" s="6" customFormat="1" ht="12.75"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</row>
    <row r="1502" spans="3:18" s="6" customFormat="1" ht="12.75"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</row>
    <row r="1503" spans="3:18" s="6" customFormat="1" ht="12.75"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</row>
    <row r="1504" spans="3:18" s="6" customFormat="1" ht="12.7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</row>
    <row r="1505" spans="3:18" s="6" customFormat="1" ht="12.75"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</row>
    <row r="1506" spans="3:18" s="6" customFormat="1" ht="12.75"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</row>
    <row r="1507" spans="3:18" s="6" customFormat="1" ht="12.75"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</row>
    <row r="1508" spans="3:18" s="6" customFormat="1" ht="12.75"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3:18" s="6" customFormat="1" ht="12.75"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</row>
    <row r="1510" spans="3:18" s="6" customFormat="1" ht="12.75"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</row>
    <row r="1511" spans="3:18" s="6" customFormat="1" ht="12.75"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</row>
    <row r="1512" spans="3:18" s="6" customFormat="1" ht="12.75"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</row>
    <row r="1513" spans="3:18" s="6" customFormat="1" ht="12.7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</row>
    <row r="1514" spans="3:18" s="6" customFormat="1" ht="12.75"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</row>
    <row r="1515" spans="3:18" s="6" customFormat="1" ht="12.75"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</row>
    <row r="1516" spans="3:18" s="6" customFormat="1" ht="12.75"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</row>
    <row r="1517" spans="3:18" s="6" customFormat="1" ht="12.75"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</row>
    <row r="1518" spans="3:18" s="6" customFormat="1" ht="12.75"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</row>
    <row r="1519" spans="3:18" s="6" customFormat="1" ht="12.75"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</row>
    <row r="1520" spans="3:18" s="6" customFormat="1" ht="12.75"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</row>
    <row r="1521" spans="3:18" s="6" customFormat="1" ht="12.75"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</row>
    <row r="1522" spans="3:18" s="6" customFormat="1" ht="12.7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</row>
    <row r="1523" spans="3:18" s="6" customFormat="1" ht="12.75"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</row>
    <row r="1524" spans="3:18" s="6" customFormat="1" ht="12.75"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</row>
    <row r="1525" spans="3:18" s="6" customFormat="1" ht="12.75"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</row>
    <row r="1526" spans="3:18" s="6" customFormat="1" ht="12.75"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</row>
    <row r="1527" spans="3:18" s="6" customFormat="1" ht="12.75"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</row>
    <row r="1528" spans="3:18" s="6" customFormat="1" ht="12.75"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</row>
    <row r="1529" spans="3:18" s="6" customFormat="1" ht="12.75"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</row>
    <row r="1530" spans="3:18" s="6" customFormat="1" ht="12.75"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</row>
    <row r="1531" spans="3:18" s="6" customFormat="1" ht="12.7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</row>
    <row r="1532" spans="3:18" s="6" customFormat="1" ht="12.75"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</row>
    <row r="1533" spans="3:18" s="6" customFormat="1" ht="12.75"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</row>
    <row r="1534" spans="3:18" s="6" customFormat="1" ht="12.75"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</row>
    <row r="1535" spans="3:18" s="6" customFormat="1" ht="12.75"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</row>
    <row r="1536" spans="3:18" s="6" customFormat="1" ht="12.75"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</row>
    <row r="1537" spans="3:18" s="6" customFormat="1" ht="12.75"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</row>
    <row r="1538" spans="3:18" s="6" customFormat="1" ht="12.75"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</row>
    <row r="1539" spans="3:18" s="6" customFormat="1" ht="12.75"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</row>
    <row r="1540" spans="3:18" s="6" customFormat="1" ht="12.7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</row>
    <row r="1541" spans="3:18" s="6" customFormat="1" ht="12.75"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</row>
    <row r="1542" spans="3:18" s="6" customFormat="1" ht="12.75"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</row>
    <row r="1543" spans="3:18" s="6" customFormat="1" ht="12.75"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</row>
    <row r="1544" spans="3:18" s="6" customFormat="1" ht="12.75"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</row>
    <row r="1545" spans="3:18" s="6" customFormat="1" ht="12.75"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</row>
    <row r="1546" spans="3:18" s="6" customFormat="1" ht="12.75"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</row>
    <row r="1547" spans="3:18" s="6" customFormat="1" ht="12.75"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</row>
    <row r="1548" spans="3:18" s="6" customFormat="1" ht="12.75"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</row>
    <row r="1549" spans="3:18" s="6" customFormat="1" ht="12.7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</row>
    <row r="1550" spans="3:18" s="6" customFormat="1" ht="12.75"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</row>
    <row r="1551" spans="3:18" s="6" customFormat="1" ht="12.75"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</row>
    <row r="1552" spans="3:18" s="6" customFormat="1" ht="12.75"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</row>
    <row r="1553" spans="3:18" s="6" customFormat="1" ht="12.75"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</row>
    <row r="1554" spans="3:18" s="6" customFormat="1" ht="12.75"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</row>
    <row r="1555" spans="3:18" s="6" customFormat="1" ht="12.75"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</row>
    <row r="1556" spans="3:18" s="6" customFormat="1" ht="12.75"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</row>
    <row r="1557" spans="3:18" s="6" customFormat="1" ht="12.75"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</row>
    <row r="1558" spans="3:18" s="6" customFormat="1" ht="12.7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</row>
    <row r="1559" spans="3:18" s="6" customFormat="1" ht="12.75"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</row>
    <row r="1560" spans="3:18" s="6" customFormat="1" ht="12.75"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</row>
    <row r="1561" spans="3:18" s="6" customFormat="1" ht="12.75"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</row>
    <row r="1562" spans="3:18" s="6" customFormat="1" ht="12.75"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</row>
    <row r="1563" spans="3:18" s="6" customFormat="1" ht="12.75"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</row>
    <row r="1564" spans="3:18" s="6" customFormat="1" ht="12.75"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</row>
    <row r="1565" spans="3:18" s="6" customFormat="1" ht="12.75"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</row>
    <row r="1566" spans="3:18" s="6" customFormat="1" ht="12.75"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</row>
    <row r="1567" spans="3:18" s="6" customFormat="1" ht="12.7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</row>
    <row r="1568" spans="3:18" s="6" customFormat="1" ht="12.75"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</row>
    <row r="1569" spans="3:18" s="6" customFormat="1" ht="12.75"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</row>
    <row r="1570" spans="3:18" s="6" customFormat="1" ht="12.75"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</row>
    <row r="1571" spans="3:18" s="6" customFormat="1" ht="12.75"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</row>
    <row r="1572" spans="3:18" s="6" customFormat="1" ht="12.75"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</row>
    <row r="1573" spans="3:18" s="6" customFormat="1" ht="12.75"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</row>
    <row r="1574" spans="3:18" s="6" customFormat="1" ht="12.75"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</row>
    <row r="1575" spans="3:18" s="6" customFormat="1" ht="12.75"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</row>
    <row r="1576" spans="3:18" s="6" customFormat="1" ht="12.7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</row>
    <row r="1577" spans="3:18" s="6" customFormat="1" ht="12.75"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</row>
    <row r="1578" spans="3:18" s="6" customFormat="1" ht="12.75"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</row>
    <row r="1579" spans="3:18" s="6" customFormat="1" ht="12.75"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</row>
    <row r="1580" spans="3:18" s="6" customFormat="1" ht="12.75"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</row>
    <row r="1581" spans="3:18" s="6" customFormat="1" ht="12.75"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</row>
    <row r="1582" spans="3:18" s="6" customFormat="1" ht="12.75"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</row>
    <row r="1583" spans="3:18" s="6" customFormat="1" ht="12.75"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</row>
    <row r="1584" spans="3:18" s="6" customFormat="1" ht="12.75"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</row>
    <row r="1585" spans="3:18" s="6" customFormat="1" ht="12.75"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</row>
    <row r="1586" spans="3:18" s="6" customFormat="1" ht="12.75"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</row>
    <row r="1587" spans="3:18" s="6" customFormat="1" ht="12.75"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</row>
    <row r="1588" spans="3:18" s="6" customFormat="1" ht="12.75"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</row>
    <row r="1589" spans="3:18" s="6" customFormat="1" ht="12.75"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</row>
    <row r="1590" spans="3:18" s="6" customFormat="1" ht="12.75"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</row>
    <row r="1591" spans="3:18" s="6" customFormat="1" ht="12.75"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</row>
    <row r="1592" spans="3:18" s="6" customFormat="1" ht="12.75"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</row>
    <row r="1593" spans="3:18" s="6" customFormat="1" ht="12.75"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</row>
    <row r="1594" spans="3:18" s="6" customFormat="1" ht="12.75"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</row>
    <row r="1595" spans="3:18" s="6" customFormat="1" ht="12.75"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</row>
    <row r="1596" spans="3:18" s="6" customFormat="1" ht="12.75"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</row>
    <row r="1597" spans="3:18" s="6" customFormat="1" ht="12.75"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</row>
    <row r="1598" spans="3:18" s="6" customFormat="1" ht="12.75"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</row>
    <row r="1599" spans="3:18" s="6" customFormat="1" ht="12.75"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</row>
    <row r="1600" spans="3:18" s="6" customFormat="1" ht="12.75"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</row>
    <row r="1601" spans="3:18" s="6" customFormat="1" ht="12.75"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</row>
    <row r="1602" spans="3:18" s="6" customFormat="1" ht="12.75"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</row>
    <row r="1603" spans="3:18" s="6" customFormat="1" ht="12.75"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</row>
    <row r="1604" spans="3:18" s="6" customFormat="1" ht="12.75"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</row>
    <row r="1605" spans="3:18" s="6" customFormat="1" ht="12.75"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</row>
    <row r="1606" spans="3:18" s="6" customFormat="1" ht="12.75"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</row>
    <row r="1607" spans="3:18" s="6" customFormat="1" ht="12.75"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</row>
    <row r="1608" spans="3:18" s="6" customFormat="1" ht="12.75"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</row>
    <row r="1609" spans="3:18" s="6" customFormat="1" ht="12.75"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</row>
    <row r="1610" spans="3:18" s="6" customFormat="1" ht="12.75"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</row>
    <row r="1611" spans="3:18" s="6" customFormat="1" ht="12.75"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</row>
    <row r="1612" spans="3:18" s="6" customFormat="1" ht="12.75"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</row>
    <row r="1613" spans="3:18" s="6" customFormat="1" ht="12.75"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</row>
    <row r="1614" spans="3:18" s="6" customFormat="1" ht="12.75"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</row>
    <row r="1615" spans="3:18" s="6" customFormat="1" ht="12.75"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</row>
    <row r="1616" spans="3:18" s="6" customFormat="1" ht="12.75"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</row>
    <row r="1617" spans="3:18" s="6" customFormat="1" ht="12.75"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</row>
    <row r="1618" spans="3:18" s="6" customFormat="1" ht="12.75"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</row>
    <row r="1619" spans="3:18" s="6" customFormat="1" ht="12.75"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</row>
    <row r="1620" spans="3:18" s="6" customFormat="1" ht="12.75"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</row>
    <row r="1621" spans="3:18" s="6" customFormat="1" ht="12.75"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</row>
    <row r="1622" spans="3:18" s="6" customFormat="1" ht="12.75"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</row>
    <row r="1623" spans="3:18" s="6" customFormat="1" ht="12.75"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</row>
    <row r="1624" spans="3:18" s="6" customFormat="1" ht="12.75"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</row>
    <row r="1625" spans="3:18" s="6" customFormat="1" ht="12.75"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</row>
    <row r="1626" spans="3:18" s="6" customFormat="1" ht="12.75"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</row>
    <row r="1627" spans="3:18" s="6" customFormat="1" ht="12.75"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</row>
    <row r="1628" spans="3:18" s="6" customFormat="1" ht="12.75"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</row>
    <row r="1629" spans="3:18" s="6" customFormat="1" ht="12.75"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</row>
    <row r="1630" spans="3:18" s="6" customFormat="1" ht="12.75"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</row>
    <row r="1631" spans="3:18" s="6" customFormat="1" ht="12.75"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</row>
    <row r="1632" spans="3:18" s="6" customFormat="1" ht="12.75"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</row>
    <row r="1633" spans="3:18" s="6" customFormat="1" ht="12.75"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</row>
    <row r="1634" spans="3:18" s="6" customFormat="1" ht="12.75"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</row>
    <row r="1635" spans="3:18" s="6" customFormat="1" ht="12.75"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</row>
    <row r="1636" spans="3:18" s="6" customFormat="1" ht="12.75"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</row>
    <row r="1637" spans="3:18" s="6" customFormat="1" ht="12.75"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</row>
    <row r="1638" spans="3:18" s="6" customFormat="1" ht="12.75"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</row>
    <row r="1639" spans="3:18" s="6" customFormat="1" ht="12.75"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</row>
    <row r="1640" spans="3:18" s="6" customFormat="1" ht="12.75"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</row>
    <row r="1641" spans="3:18" s="6" customFormat="1" ht="12.75"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</row>
    <row r="1642" spans="3:18" s="6" customFormat="1" ht="12.75"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</row>
    <row r="1643" spans="3:18" s="6" customFormat="1" ht="12.75"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</row>
    <row r="1644" spans="3:18" s="6" customFormat="1" ht="12.75"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</row>
    <row r="1645" spans="3:18" s="6" customFormat="1" ht="12.75"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</row>
    <row r="1646" spans="3:18" s="6" customFormat="1" ht="12.75"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</row>
    <row r="1647" spans="3:18" s="6" customFormat="1" ht="12.75"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</row>
    <row r="1648" spans="3:18" s="6" customFormat="1" ht="12.75"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</row>
    <row r="1649" spans="3:18" s="6" customFormat="1" ht="12.75"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</row>
    <row r="1650" spans="3:18" s="6" customFormat="1" ht="12.75"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</row>
    <row r="1651" spans="3:18" s="6" customFormat="1" ht="12.75"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</row>
    <row r="1652" spans="3:18" s="6" customFormat="1" ht="12.75"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</row>
    <row r="1653" spans="3:18" s="6" customFormat="1" ht="12.75"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</row>
    <row r="1654" spans="3:18" s="6" customFormat="1" ht="12.75"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</row>
    <row r="1655" spans="3:18" s="6" customFormat="1" ht="12.75"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</row>
    <row r="1656" spans="3:18" s="6" customFormat="1" ht="12.75"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</row>
    <row r="1657" spans="3:18" s="6" customFormat="1" ht="12.75"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</row>
    <row r="1658" spans="3:18" s="6" customFormat="1" ht="12.75"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</row>
    <row r="1659" spans="3:18" s="6" customFormat="1" ht="12.75"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</row>
    <row r="1660" spans="3:18" s="6" customFormat="1" ht="12.75"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</row>
    <row r="1661" spans="3:18" s="6" customFormat="1" ht="12.75"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</row>
    <row r="1662" spans="3:18" s="6" customFormat="1" ht="12.75"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</row>
    <row r="1663" spans="3:18" s="6" customFormat="1" ht="12.75"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</row>
    <row r="1664" spans="3:18" s="6" customFormat="1" ht="12.75"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</row>
    <row r="1665" spans="3:18" s="6" customFormat="1" ht="12.75"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</row>
    <row r="1666" spans="3:18" s="6" customFormat="1" ht="12.75"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</row>
    <row r="1667" spans="3:18" s="6" customFormat="1" ht="12.75"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</row>
    <row r="1668" spans="3:18" s="6" customFormat="1" ht="12.75"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</row>
    <row r="1669" spans="3:18" s="6" customFormat="1" ht="12.75"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</row>
    <row r="1670" spans="3:18" s="6" customFormat="1" ht="12.75"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</row>
    <row r="1671" spans="3:18" s="6" customFormat="1" ht="12.75"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</row>
    <row r="1672" spans="3:18" s="6" customFormat="1" ht="12.75"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  <row r="1673" spans="3:18" s="6" customFormat="1" ht="12.75"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</row>
    <row r="1674" spans="3:18" s="6" customFormat="1" ht="12.75"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</row>
    <row r="1675" spans="3:18" s="6" customFormat="1" ht="12.75"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</row>
    <row r="1676" spans="3:18" s="6" customFormat="1" ht="12.75"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</row>
    <row r="1677" spans="3:18" s="6" customFormat="1" ht="12.75"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</row>
    <row r="1678" spans="3:18" s="6" customFormat="1" ht="12.75"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</row>
    <row r="1679" spans="3:18" s="6" customFormat="1" ht="12.75"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</row>
    <row r="1680" spans="3:18" s="6" customFormat="1" ht="12.75"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</row>
    <row r="1681" spans="3:18" s="6" customFormat="1" ht="12.75"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</row>
    <row r="1682" spans="3:18" s="6" customFormat="1" ht="12.75"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</row>
    <row r="1683" spans="3:18" s="6" customFormat="1" ht="12.75"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</row>
    <row r="1684" spans="3:18" s="6" customFormat="1" ht="12.75"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</row>
    <row r="1685" spans="3:18" s="6" customFormat="1" ht="12.75"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</row>
    <row r="1686" spans="3:18" s="6" customFormat="1" ht="12.75"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</row>
    <row r="1687" spans="3:18" s="6" customFormat="1" ht="12.75"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</row>
    <row r="1688" spans="3:18" s="6" customFormat="1" ht="12.75"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</row>
    <row r="1689" spans="3:18" s="6" customFormat="1" ht="12.75"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</row>
    <row r="1690" spans="3:18" s="6" customFormat="1" ht="12.75"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</row>
    <row r="1691" spans="3:18" s="6" customFormat="1" ht="12.75"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</row>
    <row r="1692" spans="3:18" s="6" customFormat="1" ht="12.75"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</row>
    <row r="1693" spans="3:18" s="6" customFormat="1" ht="12.75"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</row>
    <row r="1694" spans="3:18" s="6" customFormat="1" ht="12.75"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</row>
    <row r="1695" spans="3:18" s="6" customFormat="1" ht="12.75"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</row>
    <row r="1696" spans="3:18" s="6" customFormat="1" ht="12.75"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</row>
    <row r="1697" spans="3:18" s="6" customFormat="1" ht="12.75"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</row>
    <row r="1698" spans="3:18" s="6" customFormat="1" ht="12.75"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</row>
    <row r="1699" spans="3:18" s="6" customFormat="1" ht="12.75"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</row>
    <row r="1700" spans="3:18" s="6" customFormat="1" ht="12.75"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</row>
    <row r="1701" spans="3:18" s="6" customFormat="1" ht="12.75"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</row>
    <row r="1702" spans="3:18" s="6" customFormat="1" ht="12.75"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</row>
    <row r="1703" spans="3:18" s="6" customFormat="1" ht="12.75"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</row>
    <row r="1704" spans="3:18" s="6" customFormat="1" ht="12.75"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</row>
    <row r="1705" spans="3:18" s="6" customFormat="1" ht="12.75"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</row>
    <row r="1706" spans="3:18" s="6" customFormat="1" ht="12.75"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</row>
    <row r="1707" spans="3:18" s="6" customFormat="1" ht="12.75"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</row>
    <row r="1708" spans="3:18" s="6" customFormat="1" ht="12.75"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</row>
    <row r="1709" spans="3:18" s="6" customFormat="1" ht="12.75"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</row>
    <row r="1710" spans="3:18" s="6" customFormat="1" ht="12.75"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</row>
    <row r="1711" spans="3:18" s="6" customFormat="1" ht="12.75"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</row>
    <row r="1712" spans="3:18" s="6" customFormat="1" ht="12.75"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</row>
    <row r="1713" spans="3:18" s="6" customFormat="1" ht="12.75"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</row>
    <row r="1714" spans="3:18" s="6" customFormat="1" ht="12.75"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</row>
    <row r="1715" spans="3:18" s="6" customFormat="1" ht="12.75"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</row>
    <row r="1716" spans="3:18" s="6" customFormat="1" ht="12.75"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</row>
    <row r="1717" spans="3:18" s="6" customFormat="1" ht="12.75"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</row>
    <row r="1718" spans="3:18" s="6" customFormat="1" ht="12.75"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</row>
    <row r="1719" spans="3:18" s="6" customFormat="1" ht="12.75"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</row>
    <row r="1720" spans="3:18" s="6" customFormat="1" ht="12.75"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</row>
    <row r="1721" spans="3:18" s="6" customFormat="1" ht="12.75"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</row>
    <row r="1722" spans="3:18" s="6" customFormat="1" ht="12.75"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</row>
    <row r="1723" spans="3:18" s="6" customFormat="1" ht="12.75"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</row>
    <row r="1724" spans="3:18" s="6" customFormat="1" ht="12.75"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</row>
    <row r="1725" spans="3:18" s="6" customFormat="1" ht="12.75"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</row>
    <row r="1726" spans="3:18" s="6" customFormat="1" ht="12.75"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</row>
    <row r="1727" spans="3:18" s="6" customFormat="1" ht="12.75"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</row>
    <row r="1728" spans="3:18" s="6" customFormat="1" ht="12.75"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</row>
    <row r="1729" spans="3:18" s="6" customFormat="1" ht="12.75"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</row>
    <row r="1730" spans="3:18" s="6" customFormat="1" ht="12.75"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</row>
    <row r="1731" spans="3:18" s="6" customFormat="1" ht="12.75"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</row>
    <row r="1732" spans="3:18" s="6" customFormat="1" ht="12.75"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</row>
    <row r="1733" spans="3:18" s="6" customFormat="1" ht="12.75"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</row>
    <row r="1734" spans="3:18" s="6" customFormat="1" ht="12.75"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</row>
    <row r="1735" spans="3:18" s="6" customFormat="1" ht="12.75"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</row>
    <row r="1736" spans="3:18" s="6" customFormat="1" ht="12.75"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</row>
    <row r="1737" spans="3:18" s="6" customFormat="1" ht="12.75"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</row>
    <row r="1738" spans="3:18" s="6" customFormat="1" ht="12.75"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</row>
    <row r="1739" spans="3:18" s="6" customFormat="1" ht="12.75"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</row>
    <row r="1740" spans="3:18" s="6" customFormat="1" ht="12.75"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</row>
    <row r="1741" spans="3:18" s="6" customFormat="1" ht="12.75"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</row>
    <row r="1742" spans="3:18" s="6" customFormat="1" ht="12.75"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</row>
    <row r="1743" spans="3:18" s="6" customFormat="1" ht="12.75"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</row>
    <row r="1744" spans="3:18" s="6" customFormat="1" ht="12.75"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</row>
    <row r="1745" spans="3:18" s="6" customFormat="1" ht="12.75"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</row>
    <row r="1746" spans="3:18" s="6" customFormat="1" ht="12.75"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</row>
    <row r="1747" spans="3:18" s="6" customFormat="1" ht="12.75"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</row>
    <row r="1748" spans="3:18" s="6" customFormat="1" ht="12.75"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</row>
    <row r="1749" spans="3:18" s="6" customFormat="1" ht="12.75"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</row>
    <row r="1750" spans="3:18" s="6" customFormat="1" ht="12.75"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</row>
    <row r="1751" spans="3:18" s="6" customFormat="1" ht="12.75"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</row>
    <row r="1752" spans="3:18" s="6" customFormat="1" ht="12.75"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</row>
    <row r="1753" spans="3:18" s="6" customFormat="1" ht="12.75"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</row>
    <row r="1754" spans="3:18" s="6" customFormat="1" ht="12.75"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</row>
    <row r="1755" spans="3:18" s="6" customFormat="1" ht="12.75"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</row>
    <row r="1756" spans="3:18" s="6" customFormat="1" ht="12.75"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</row>
    <row r="1757" spans="3:18" s="6" customFormat="1" ht="12.75"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</row>
    <row r="1758" spans="3:18" s="6" customFormat="1" ht="12.75"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</row>
    <row r="1759" spans="3:18" s="6" customFormat="1" ht="12.75"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</row>
    <row r="1760" spans="3:18" s="6" customFormat="1" ht="12.75"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</row>
    <row r="1761" spans="3:18" s="6" customFormat="1" ht="12.75"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</row>
    <row r="1762" spans="3:18" s="6" customFormat="1" ht="12.75"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</row>
    <row r="1763" spans="3:18" s="6" customFormat="1" ht="12.75"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</row>
    <row r="1764" spans="3:18" s="6" customFormat="1" ht="12.75"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</row>
    <row r="1765" spans="3:18" s="6" customFormat="1" ht="12.75"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</row>
    <row r="1766" spans="3:18" s="6" customFormat="1" ht="12.75"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</row>
    <row r="1767" spans="3:18" s="6" customFormat="1" ht="12.75"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</row>
    <row r="1768" spans="3:18" s="6" customFormat="1" ht="12.75"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</row>
    <row r="1769" spans="3:18" s="6" customFormat="1" ht="12.75"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</row>
    <row r="1770" spans="3:18" s="6" customFormat="1" ht="12.75"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</row>
    <row r="1771" spans="3:18" s="6" customFormat="1" ht="12.75"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</row>
    <row r="1772" spans="3:18" s="6" customFormat="1" ht="12.75"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</row>
    <row r="1773" spans="3:18" s="6" customFormat="1" ht="12.75"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</row>
    <row r="1774" spans="3:18" s="6" customFormat="1" ht="12.75"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</row>
    <row r="1775" spans="3:18" s="6" customFormat="1" ht="12.75"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</row>
    <row r="1776" spans="3:18" s="6" customFormat="1" ht="12.75"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</row>
    <row r="1777" spans="3:18" s="6" customFormat="1" ht="12.75"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</row>
    <row r="1778" spans="3:18" s="6" customFormat="1" ht="12.75"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</row>
    <row r="1779" spans="3:18" s="6" customFormat="1" ht="12.75"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</row>
    <row r="1780" spans="3:18" s="6" customFormat="1" ht="12.75"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</row>
    <row r="1781" spans="3:18" s="6" customFormat="1" ht="12.75"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</row>
    <row r="1782" spans="3:18" s="6" customFormat="1" ht="12.75"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</row>
    <row r="1783" spans="3:18" s="6" customFormat="1" ht="12.75"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</row>
    <row r="1784" spans="3:18" s="6" customFormat="1" ht="12.75"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</row>
    <row r="1785" spans="3:18" s="6" customFormat="1" ht="12.75"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</row>
    <row r="1786" spans="3:18" s="6" customFormat="1" ht="12.75"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</row>
    <row r="1787" spans="3:18" s="6" customFormat="1" ht="12.75"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</row>
    <row r="1788" spans="3:18" s="6" customFormat="1" ht="12.75"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</row>
    <row r="1789" spans="3:18" s="6" customFormat="1" ht="12.75"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</row>
    <row r="1790" spans="3:18" s="6" customFormat="1" ht="12.75"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</row>
    <row r="1791" spans="3:18" s="6" customFormat="1" ht="12.75"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</row>
    <row r="1792" spans="3:18" s="6" customFormat="1" ht="12.75"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</row>
    <row r="1793" spans="3:18" s="6" customFormat="1" ht="12.75"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</row>
    <row r="1794" spans="3:18" s="6" customFormat="1" ht="12.75"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</row>
    <row r="1795" spans="3:18" s="6" customFormat="1" ht="12.75"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</row>
    <row r="1796" spans="3:18" s="6" customFormat="1" ht="12.75"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</row>
    <row r="1797" spans="3:18" s="6" customFormat="1" ht="12.75"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</row>
    <row r="1798" spans="3:18" s="6" customFormat="1" ht="12.75"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</row>
    <row r="1799" spans="3:18" s="6" customFormat="1" ht="12.75"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</row>
    <row r="1800" spans="3:18" s="6" customFormat="1" ht="12.75"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</row>
    <row r="1801" spans="3:18" s="6" customFormat="1" ht="12.75"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</row>
    <row r="1802" spans="3:18" s="6" customFormat="1" ht="12.75"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</row>
    <row r="1803" spans="3:18" s="6" customFormat="1" ht="12.75"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</row>
    <row r="1804" spans="3:18" s="6" customFormat="1" ht="12.75"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</row>
    <row r="1805" spans="3:18" s="6" customFormat="1" ht="12.75"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</row>
    <row r="1806" spans="3:18" s="6" customFormat="1" ht="12.75"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</row>
    <row r="1807" spans="3:18" s="6" customFormat="1" ht="12.75"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</row>
    <row r="1808" spans="3:18" s="6" customFormat="1" ht="12.75"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</row>
    <row r="1809" spans="3:18" s="6" customFormat="1" ht="12.75"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</row>
    <row r="1810" spans="3:18" s="6" customFormat="1" ht="12.75"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</row>
    <row r="1811" spans="3:18" s="6" customFormat="1" ht="12.75"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</row>
    <row r="1812" spans="3:18" s="6" customFormat="1" ht="12.75"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</row>
    <row r="1813" spans="3:18" s="6" customFormat="1" ht="12.75"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</row>
    <row r="1814" spans="3:18" s="6" customFormat="1" ht="12.75"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</row>
    <row r="1815" spans="3:18" s="6" customFormat="1" ht="12.75"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</row>
    <row r="1816" spans="3:18" s="6" customFormat="1" ht="12.75"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</row>
    <row r="1817" spans="3:18" s="6" customFormat="1" ht="12.75"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</row>
    <row r="1818" spans="3:18" s="6" customFormat="1" ht="12.75"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</row>
    <row r="1819" spans="3:18" s="6" customFormat="1" ht="12.75"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</row>
    <row r="1820" spans="3:18" s="6" customFormat="1" ht="12.75"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</row>
    <row r="1821" spans="3:18" s="6" customFormat="1" ht="12.75"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</row>
    <row r="1822" spans="3:18" s="6" customFormat="1" ht="12.75"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</row>
    <row r="1823" spans="3:18" s="6" customFormat="1" ht="12.75"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</row>
    <row r="1824" spans="3:18" s="6" customFormat="1" ht="12.75"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</row>
    <row r="1825" spans="3:18" s="6" customFormat="1" ht="12.75"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</row>
    <row r="1826" spans="3:18" s="6" customFormat="1" ht="12.75"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</row>
    <row r="1827" spans="3:18" s="6" customFormat="1" ht="12.75"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</row>
    <row r="1828" spans="3:18" s="6" customFormat="1" ht="12.75"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</row>
    <row r="1829" spans="3:18" s="6" customFormat="1" ht="12.75"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</row>
    <row r="1830" spans="3:18" s="6" customFormat="1" ht="12.75"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</row>
    <row r="1831" spans="3:18" s="6" customFormat="1" ht="12.75"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</row>
    <row r="1832" spans="3:18" s="6" customFormat="1" ht="12.75"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</row>
    <row r="1833" spans="3:18" s="6" customFormat="1" ht="12.75"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</row>
    <row r="1834" spans="3:18" s="6" customFormat="1" ht="12.75"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</row>
    <row r="1835" spans="3:18" s="6" customFormat="1" ht="12.75"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</row>
    <row r="1836" spans="3:18" s="6" customFormat="1" ht="12.75"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</row>
    <row r="1837" spans="3:18" s="6" customFormat="1" ht="12.75"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</row>
    <row r="1838" spans="3:18" s="6" customFormat="1" ht="12.75"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</row>
    <row r="1839" spans="3:18" s="6" customFormat="1" ht="12.75"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</row>
    <row r="1840" spans="3:18" s="6" customFormat="1" ht="12.75"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</row>
    <row r="1841" spans="3:18" s="6" customFormat="1" ht="12.75"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</row>
    <row r="1842" spans="3:18" s="6" customFormat="1" ht="12.75"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</row>
    <row r="1843" spans="3:18" s="6" customFormat="1" ht="12.75"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</row>
    <row r="1844" spans="3:18" s="6" customFormat="1" ht="12.75"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</row>
    <row r="1845" spans="3:18" s="6" customFormat="1" ht="12.75"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</row>
    <row r="1846" spans="3:18" s="6" customFormat="1" ht="12.75"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</row>
    <row r="1847" spans="3:18" s="6" customFormat="1" ht="12.75"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</row>
    <row r="1848" spans="3:18" s="6" customFormat="1" ht="12.75"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</row>
    <row r="1849" spans="3:18" s="6" customFormat="1" ht="12.75"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</row>
    <row r="1850" spans="3:18" s="6" customFormat="1" ht="12.75"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</row>
    <row r="1851" spans="3:18" s="6" customFormat="1" ht="12.75"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</row>
    <row r="1852" spans="3:18" s="6" customFormat="1" ht="12.75"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</row>
    <row r="1853" spans="3:18" s="6" customFormat="1" ht="12.75"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</row>
    <row r="1854" spans="3:18" s="6" customFormat="1" ht="12.75"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</row>
    <row r="1855" spans="3:18" s="6" customFormat="1" ht="12.75"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</row>
    <row r="1856" spans="3:18" s="6" customFormat="1" ht="12.75"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</row>
    <row r="1857" spans="3:18" s="6" customFormat="1" ht="12.75"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</row>
    <row r="1858" spans="3:18" s="6" customFormat="1" ht="12.75"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</row>
    <row r="1859" spans="3:18" s="6" customFormat="1" ht="12.75"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</row>
    <row r="1860" spans="3:18" s="6" customFormat="1" ht="12.75"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</row>
    <row r="1861" spans="3:18" s="6" customFormat="1" ht="12.75"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</row>
    <row r="1862" spans="3:18" s="6" customFormat="1" ht="12.75"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</row>
    <row r="1863" spans="3:18" s="6" customFormat="1" ht="12.75"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</row>
    <row r="1864" spans="3:18" s="6" customFormat="1" ht="12.75"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</row>
    <row r="1865" spans="3:18" s="6" customFormat="1" ht="12.75"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</row>
    <row r="1866" spans="3:18" s="6" customFormat="1" ht="12.75"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</row>
    <row r="1867" spans="3:18" s="6" customFormat="1" ht="12.75"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</row>
    <row r="1868" spans="3:18" s="6" customFormat="1" ht="12.75"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</row>
    <row r="1869" spans="3:18" s="6" customFormat="1" ht="12.75"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</row>
    <row r="1870" spans="3:18" s="6" customFormat="1" ht="12.75"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</row>
    <row r="1871" spans="3:18" s="6" customFormat="1" ht="12.75"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</row>
    <row r="1872" spans="3:18" s="6" customFormat="1" ht="12.75"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</row>
    <row r="1873" spans="3:18" s="6" customFormat="1" ht="12.75"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</row>
    <row r="1874" spans="3:18" s="6" customFormat="1" ht="12.75"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</row>
    <row r="1875" spans="3:18" s="6" customFormat="1" ht="12.75"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</row>
    <row r="1876" spans="3:18" s="6" customFormat="1" ht="12.75"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</row>
    <row r="1877" spans="3:18" s="6" customFormat="1" ht="12.75"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</row>
    <row r="1878" spans="3:18" s="6" customFormat="1" ht="12.75"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</row>
    <row r="1879" spans="3:18" s="6" customFormat="1" ht="12.75"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</row>
    <row r="1880" spans="3:18" s="6" customFormat="1" ht="12.75"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</row>
    <row r="1881" spans="3:18" s="6" customFormat="1" ht="12.75"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</row>
    <row r="1882" spans="3:18" s="6" customFormat="1" ht="12.75"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</row>
    <row r="1883" spans="3:18" s="6" customFormat="1" ht="12.75"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</row>
    <row r="1884" spans="3:18" s="6" customFormat="1" ht="12.75"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</row>
    <row r="1885" spans="3:18" s="6" customFormat="1" ht="12.75"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</row>
    <row r="1886" spans="3:18" s="6" customFormat="1" ht="12.75"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</row>
    <row r="1887" spans="3:18" s="6" customFormat="1" ht="12.75"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</row>
    <row r="1888" spans="3:18" s="6" customFormat="1" ht="12.75"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</row>
    <row r="1889" spans="3:18" s="6" customFormat="1" ht="12.75"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</row>
    <row r="1890" spans="3:18" s="6" customFormat="1" ht="12.75"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</row>
    <row r="1891" spans="3:18" s="6" customFormat="1" ht="12.75"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</row>
    <row r="1892" spans="3:18" s="6" customFormat="1" ht="12.75"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</row>
    <row r="1893" spans="3:18" s="6" customFormat="1" ht="12.75"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</row>
    <row r="1894" spans="3:18" s="6" customFormat="1" ht="12.75"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</row>
    <row r="1895" spans="3:18" s="6" customFormat="1" ht="12.75"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</row>
    <row r="1896" spans="3:18" s="6" customFormat="1" ht="12.75"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</row>
    <row r="1897" spans="3:18" s="6" customFormat="1" ht="12.75"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</row>
    <row r="1898" spans="3:18" s="6" customFormat="1" ht="12.75"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</row>
    <row r="1899" spans="3:18" s="6" customFormat="1" ht="12.75"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</row>
    <row r="1900" spans="3:18" s="6" customFormat="1" ht="12.75"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</row>
    <row r="1901" spans="3:18" s="6" customFormat="1" ht="12.75"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</row>
    <row r="1902" spans="3:18" s="6" customFormat="1" ht="12.75"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</row>
    <row r="1903" spans="3:18" s="6" customFormat="1" ht="12.75"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</row>
    <row r="1904" spans="3:18" s="6" customFormat="1" ht="12.75"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</row>
    <row r="1905" spans="3:18" s="6" customFormat="1" ht="12.75"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</row>
    <row r="1906" spans="3:18" s="6" customFormat="1" ht="12.75"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</row>
    <row r="1907" spans="3:18" s="6" customFormat="1" ht="12.75"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</row>
    <row r="1908" spans="3:18" s="6" customFormat="1" ht="12.75"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</row>
    <row r="1909" spans="3:18" s="6" customFormat="1" ht="12.75"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</row>
    <row r="1910" spans="3:18" s="6" customFormat="1" ht="12.75"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</row>
    <row r="1911" spans="3:18" s="6" customFormat="1" ht="12.75"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</row>
    <row r="1912" spans="3:18" s="6" customFormat="1" ht="12.75"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</row>
    <row r="1913" spans="3:18" s="6" customFormat="1" ht="12.75"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</row>
    <row r="1914" spans="3:18" s="6" customFormat="1" ht="12.75"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</row>
    <row r="1915" spans="3:18" s="6" customFormat="1" ht="12.75"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</row>
    <row r="1916" spans="3:18" s="6" customFormat="1" ht="12.75"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</row>
    <row r="1917" spans="3:18" s="6" customFormat="1" ht="12.75"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</row>
    <row r="1918" spans="3:18" s="6" customFormat="1" ht="12.75"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</row>
    <row r="1919" spans="3:18" s="6" customFormat="1" ht="12.75"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</row>
    <row r="1920" spans="3:18" s="6" customFormat="1" ht="12.75"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</row>
    <row r="1921" spans="3:18" s="6" customFormat="1" ht="12.75"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</row>
    <row r="1922" spans="3:18" s="6" customFormat="1" ht="12.75"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</row>
    <row r="1923" spans="3:18" s="6" customFormat="1" ht="12.75"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</row>
    <row r="1924" spans="3:18" s="6" customFormat="1" ht="12.75"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</row>
    <row r="1925" spans="3:18" s="6" customFormat="1" ht="12.75"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</row>
    <row r="1926" spans="3:18" s="6" customFormat="1" ht="12.75"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</row>
    <row r="1927" spans="3:18" s="6" customFormat="1" ht="12.75"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</row>
    <row r="1928" spans="3:18" s="6" customFormat="1" ht="12.75"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</row>
    <row r="1929" spans="3:18" s="6" customFormat="1" ht="12.75"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</row>
    <row r="1930" spans="3:18" s="6" customFormat="1" ht="12.75"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</row>
    <row r="1931" spans="3:18" s="6" customFormat="1" ht="12.75"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</row>
    <row r="1932" spans="3:18" s="6" customFormat="1" ht="12.75"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</row>
    <row r="1933" spans="3:18" s="6" customFormat="1" ht="12.75"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</row>
    <row r="1934" spans="3:18" s="6" customFormat="1" ht="12.75"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</row>
    <row r="1935" spans="3:18" s="6" customFormat="1" ht="12.75"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</row>
    <row r="1936" spans="3:18" s="6" customFormat="1" ht="12.75"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</row>
    <row r="1937" spans="3:18" s="6" customFormat="1" ht="12.75"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</row>
    <row r="1938" spans="3:18" s="6" customFormat="1" ht="12.75"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</row>
    <row r="1939" spans="3:18" s="6" customFormat="1" ht="12.75"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</row>
    <row r="1940" spans="3:18" s="6" customFormat="1" ht="12.75"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</row>
    <row r="1941" spans="3:18" s="6" customFormat="1" ht="12.75"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</row>
    <row r="1942" spans="3:18" s="6" customFormat="1" ht="12.75"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</row>
    <row r="1943" spans="3:18" s="6" customFormat="1" ht="12.75"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</row>
    <row r="1944" spans="3:18" s="6" customFormat="1" ht="12.75"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</row>
    <row r="1945" spans="3:18" s="6" customFormat="1" ht="12.75"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</row>
    <row r="1946" spans="3:18" s="6" customFormat="1" ht="12.75"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</row>
    <row r="1947" spans="3:18" s="6" customFormat="1" ht="12.75"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</row>
    <row r="1948" spans="3:18" s="6" customFormat="1" ht="12.75"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</row>
    <row r="1949" spans="3:18" s="6" customFormat="1" ht="12.75"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</row>
    <row r="1950" spans="3:18" s="6" customFormat="1" ht="12.75"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</row>
    <row r="1951" spans="3:18" s="6" customFormat="1" ht="12.75"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</row>
    <row r="1952" spans="3:18" s="6" customFormat="1" ht="12.75"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</row>
    <row r="1953" spans="3:18" s="6" customFormat="1" ht="12.75"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</row>
    <row r="1954" spans="3:18" s="6" customFormat="1" ht="12.75"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</row>
    <row r="1955" spans="3:18" s="6" customFormat="1" ht="12.75"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</row>
    <row r="1956" spans="3:18" s="6" customFormat="1" ht="12.75"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</row>
    <row r="1957" spans="3:18" s="6" customFormat="1" ht="12.75"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</row>
    <row r="1958" spans="3:18" s="6" customFormat="1" ht="12.75"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</row>
    <row r="1959" spans="3:18" s="6" customFormat="1" ht="12.75"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</row>
    <row r="1960" spans="3:18" s="6" customFormat="1" ht="12.75"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</row>
    <row r="1961" spans="3:18" s="6" customFormat="1" ht="12.75"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</row>
    <row r="1962" spans="3:18" s="6" customFormat="1" ht="12.75"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</row>
    <row r="1963" spans="3:18" s="6" customFormat="1" ht="12.75"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</row>
    <row r="1964" spans="3:18" s="6" customFormat="1" ht="12.75"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</row>
    <row r="1965" spans="3:18" s="6" customFormat="1" ht="12.75"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</row>
    <row r="1966" spans="3:18" s="6" customFormat="1" ht="12.75"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</row>
    <row r="1967" spans="3:18" s="6" customFormat="1" ht="12.75"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</row>
    <row r="1968" spans="3:18" s="6" customFormat="1" ht="12.75"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</row>
    <row r="1969" spans="3:18" s="6" customFormat="1" ht="12.75"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</row>
    <row r="1970" spans="3:18" s="6" customFormat="1" ht="12.75"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</row>
    <row r="1971" spans="3:18" s="6" customFormat="1" ht="12.75"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</row>
    <row r="1972" spans="3:18" s="6" customFormat="1" ht="12.75"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</row>
    <row r="1973" spans="3:18" s="6" customFormat="1" ht="12.75"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</row>
    <row r="1974" spans="3:18" s="6" customFormat="1" ht="12.75"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</row>
    <row r="1975" spans="3:18" s="6" customFormat="1" ht="12.75"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</row>
    <row r="1976" spans="3:18" s="6" customFormat="1" ht="12.75"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</row>
    <row r="1977" spans="3:18" s="6" customFormat="1" ht="12.75"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</row>
    <row r="1978" spans="3:18" s="6" customFormat="1" ht="12.75"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</row>
    <row r="1979" spans="3:18" s="6" customFormat="1" ht="12.75"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</row>
    <row r="1980" spans="3:18" s="6" customFormat="1" ht="12.75"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</row>
    <row r="1981" spans="3:18" s="6" customFormat="1" ht="12.75"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</row>
    <row r="1982" spans="3:18" s="6" customFormat="1" ht="12.75"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</row>
    <row r="1983" spans="3:18" s="6" customFormat="1" ht="12.75"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</row>
    <row r="1984" spans="3:18" s="6" customFormat="1" ht="12.75"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</row>
    <row r="1985" spans="3:18" s="6" customFormat="1" ht="12.75"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</row>
    <row r="1986" spans="3:18" s="6" customFormat="1" ht="12.75"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</row>
    <row r="1987" spans="3:18" s="6" customFormat="1" ht="12.75"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</row>
    <row r="1988" spans="3:18" s="6" customFormat="1" ht="12.75"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</row>
    <row r="1989" spans="3:18" s="6" customFormat="1" ht="12.75"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</row>
    <row r="1990" spans="3:18" s="6" customFormat="1" ht="12.75"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</row>
    <row r="1991" spans="3:18" s="6" customFormat="1" ht="12.75"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</row>
    <row r="1992" spans="3:18" s="6" customFormat="1" ht="12.75"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</row>
    <row r="1993" spans="3:18" s="6" customFormat="1" ht="12.75"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</row>
    <row r="1994" spans="3:18" s="6" customFormat="1" ht="12.75"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</row>
    <row r="1995" spans="3:18" s="6" customFormat="1" ht="12.75"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</row>
    <row r="1996" spans="3:18" s="6" customFormat="1" ht="12.75"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</row>
    <row r="1997" spans="3:18" s="6" customFormat="1" ht="12.75"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</row>
    <row r="1998" spans="3:18" s="6" customFormat="1" ht="12.75"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</row>
    <row r="1999" spans="3:18" s="6" customFormat="1" ht="12.75"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</row>
    <row r="2000" spans="3:18" s="6" customFormat="1" ht="12.75"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</row>
    <row r="2001" spans="3:18" s="6" customFormat="1" ht="12.75"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</row>
    <row r="2002" spans="3:18" s="6" customFormat="1" ht="12.75"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</row>
    <row r="2003" spans="3:18" s="6" customFormat="1" ht="12.75"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</row>
    <row r="2004" spans="3:18" s="6" customFormat="1" ht="12.75"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</row>
    <row r="2005" spans="3:18" s="6" customFormat="1" ht="12.75"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</row>
    <row r="2006" spans="3:18" s="6" customFormat="1" ht="12.75"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</row>
    <row r="2007" spans="3:18" s="6" customFormat="1" ht="12.75"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</row>
    <row r="2008" spans="3:18" s="6" customFormat="1" ht="12.75"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</row>
    <row r="2009" spans="3:18" s="6" customFormat="1" ht="12.75"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</row>
    <row r="2010" spans="3:18" s="6" customFormat="1" ht="12.75"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</row>
    <row r="2011" spans="3:18" s="6" customFormat="1" ht="12.75"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</row>
    <row r="2012" spans="3:18" s="6" customFormat="1" ht="12.75"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</row>
    <row r="2013" spans="3:18" s="6" customFormat="1" ht="12.75"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</row>
    <row r="2014" spans="3:18" s="6" customFormat="1" ht="12.75"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</row>
    <row r="2015" spans="3:18" s="6" customFormat="1" ht="12.75"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</row>
    <row r="2016" spans="3:18" s="6" customFormat="1" ht="12.75"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</row>
    <row r="2017" spans="3:18" s="6" customFormat="1" ht="12.75"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</row>
    <row r="2018" spans="3:18" s="6" customFormat="1" ht="12.75"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</row>
    <row r="2019" spans="3:18" s="6" customFormat="1" ht="12.75"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</row>
    <row r="2020" spans="3:18" s="6" customFormat="1" ht="12.75"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</row>
    <row r="2021" spans="3:18" s="6" customFormat="1" ht="12.75"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</row>
    <row r="2022" spans="3:18" s="6" customFormat="1" ht="12.75"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</row>
    <row r="2023" spans="3:18" s="6" customFormat="1" ht="12.75"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</row>
    <row r="2024" spans="3:18" s="6" customFormat="1" ht="12.75"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</row>
    <row r="2025" spans="3:18" s="6" customFormat="1" ht="12.75"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</row>
    <row r="2026" spans="3:18" s="6" customFormat="1" ht="12.75"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</row>
    <row r="2027" spans="3:18" s="6" customFormat="1" ht="12.75"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</row>
    <row r="2028" spans="3:18" s="6" customFormat="1" ht="12.75"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</row>
    <row r="2029" spans="3:18" s="6" customFormat="1" ht="12.75"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</row>
    <row r="2030" spans="3:18" s="6" customFormat="1" ht="12.75"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</row>
    <row r="2031" spans="3:18" s="6" customFormat="1" ht="12.75"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</row>
    <row r="2032" spans="3:18" s="6" customFormat="1" ht="12.75"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</row>
    <row r="2033" spans="3:18" s="6" customFormat="1" ht="12.75"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</row>
    <row r="2034" spans="3:18" s="6" customFormat="1" ht="12.75"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</row>
    <row r="2035" spans="3:18" s="6" customFormat="1" ht="12.75"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</row>
    <row r="2036" spans="3:18" s="6" customFormat="1" ht="12.75"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</row>
    <row r="2037" spans="3:18" s="6" customFormat="1" ht="12.75"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</row>
    <row r="2038" spans="3:18" s="6" customFormat="1" ht="12.75"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</row>
    <row r="2039" spans="3:18" s="6" customFormat="1" ht="12.75"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</row>
    <row r="2040" spans="3:18" s="6" customFormat="1" ht="12.75"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</row>
    <row r="2041" spans="3:18" s="6" customFormat="1" ht="12.75"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</row>
    <row r="2042" spans="3:18" s="6" customFormat="1" ht="12.75"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</row>
    <row r="2043" spans="3:18" s="6" customFormat="1" ht="12.75"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</row>
    <row r="2044" spans="3:18" s="6" customFormat="1" ht="12.75"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</row>
    <row r="2045" spans="3:18" s="6" customFormat="1" ht="12.75"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</row>
    <row r="2046" spans="3:18" s="6" customFormat="1" ht="12.75"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</row>
    <row r="2047" spans="3:18" s="6" customFormat="1" ht="12.75"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</row>
    <row r="2048" spans="3:18" s="6" customFormat="1" ht="12.75"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</row>
    <row r="2049" spans="3:18" s="6" customFormat="1" ht="12.75"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</row>
    <row r="2050" spans="3:18" s="6" customFormat="1" ht="12.75"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</row>
    <row r="2051" spans="3:18" s="6" customFormat="1" ht="12.75"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</row>
    <row r="2052" spans="3:18" s="6" customFormat="1" ht="12.75"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</row>
    <row r="2053" spans="3:18" s="6" customFormat="1" ht="12.75"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</row>
    <row r="2054" spans="3:18" s="6" customFormat="1" ht="12.75"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</row>
    <row r="2055" spans="3:18" s="6" customFormat="1" ht="12.75"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</row>
    <row r="2056" spans="3:18" s="6" customFormat="1" ht="12.75"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</row>
    <row r="2057" spans="3:18" s="6" customFormat="1" ht="12.75"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</row>
    <row r="2058" spans="3:18" s="6" customFormat="1" ht="12.75"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</row>
    <row r="2059" spans="3:18" s="6" customFormat="1" ht="12.75"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</row>
    <row r="2060" spans="3:18" s="6" customFormat="1" ht="12.75"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</row>
    <row r="2061" spans="3:18" s="6" customFormat="1" ht="12.75"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</row>
    <row r="2062" spans="3:18" s="6" customFormat="1" ht="12.75"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</row>
    <row r="2063" spans="3:18" s="6" customFormat="1" ht="12.75"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</row>
    <row r="2064" spans="3:18" s="6" customFormat="1" ht="12.75"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</row>
    <row r="2065" spans="3:18" s="6" customFormat="1" ht="12.75"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</row>
    <row r="2066" spans="3:18" s="6" customFormat="1" ht="12.75"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</row>
    <row r="2067" spans="3:18" s="6" customFormat="1" ht="12.75"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</row>
    <row r="2068" spans="3:18" s="6" customFormat="1" ht="12.75"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</row>
    <row r="2069" spans="3:18" s="6" customFormat="1" ht="12.75"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</row>
    <row r="2070" spans="3:18" s="6" customFormat="1" ht="12.75"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</row>
    <row r="2071" spans="3:18" s="6" customFormat="1" ht="12.75"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</row>
    <row r="2072" spans="3:18" s="6" customFormat="1" ht="12.75"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</row>
    <row r="2073" spans="3:18" s="6" customFormat="1" ht="12.75"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</row>
    <row r="2074" spans="3:18" s="6" customFormat="1" ht="12.75"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</row>
    <row r="2075" spans="3:18" s="6" customFormat="1" ht="12.75"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</row>
    <row r="2076" spans="3:18" s="6" customFormat="1" ht="12.75"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</row>
    <row r="2077" spans="3:18" s="6" customFormat="1" ht="12.75"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</row>
    <row r="2078" spans="3:18" s="6" customFormat="1" ht="12.75"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</row>
    <row r="2079" spans="3:18" s="6" customFormat="1" ht="12.75"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</row>
    <row r="2080" spans="3:18" s="6" customFormat="1" ht="12.75"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</row>
    <row r="2081" spans="3:18" s="6" customFormat="1" ht="12.75"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</row>
    <row r="2082" spans="3:18" s="6" customFormat="1" ht="12.75"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</row>
    <row r="2083" spans="3:18" s="6" customFormat="1" ht="12.75"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</row>
    <row r="2084" spans="3:18" s="6" customFormat="1" ht="12.75"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</row>
    <row r="2085" spans="3:18" s="6" customFormat="1" ht="12.75"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</row>
    <row r="2086" spans="3:18" s="6" customFormat="1" ht="12.75"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</row>
    <row r="2087" spans="3:18" s="6" customFormat="1" ht="12.75"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</row>
    <row r="2088" spans="3:18" s="6" customFormat="1" ht="12.75"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</row>
    <row r="2089" spans="3:18" s="6" customFormat="1" ht="12.75"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</row>
    <row r="2090" spans="3:18" s="6" customFormat="1" ht="12.75"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</row>
    <row r="2091" spans="3:18" s="6" customFormat="1" ht="12.75"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</row>
    <row r="2092" spans="3:18" s="6" customFormat="1" ht="12.75"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</row>
    <row r="2093" spans="3:18" s="6" customFormat="1" ht="12.75"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</row>
    <row r="2094" spans="3:18" s="6" customFormat="1" ht="12.75"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</row>
    <row r="2095" spans="3:18" s="6" customFormat="1" ht="12.75"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</row>
    <row r="2096" spans="3:18" s="6" customFormat="1" ht="12.75"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</row>
    <row r="2097" spans="3:18" s="6" customFormat="1" ht="12.75"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</row>
    <row r="2098" spans="3:18" s="6" customFormat="1" ht="12.75"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</row>
    <row r="2099" spans="3:18" s="6" customFormat="1" ht="12.75"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</row>
    <row r="2100" spans="3:18" s="6" customFormat="1" ht="12.75"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</row>
    <row r="2101" spans="3:18" s="6" customFormat="1" ht="12.75"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</row>
    <row r="2102" spans="3:18" s="6" customFormat="1" ht="12.75"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</row>
    <row r="2103" spans="3:18" s="6" customFormat="1" ht="12.75"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</row>
    <row r="2104" spans="3:18" s="6" customFormat="1" ht="12.75"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</row>
    <row r="2105" spans="3:18" s="6" customFormat="1" ht="12.75"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</row>
    <row r="2106" spans="3:18" s="6" customFormat="1" ht="12.75"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</row>
    <row r="2107" spans="3:18" s="6" customFormat="1" ht="12.75"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</row>
    <row r="2108" spans="3:18" s="6" customFormat="1" ht="12.75"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</row>
    <row r="2109" spans="3:18" s="6" customFormat="1" ht="12.75"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</row>
    <row r="2110" spans="3:18" s="6" customFormat="1" ht="12.75"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</row>
    <row r="2111" spans="3:18" s="6" customFormat="1" ht="12.75"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</row>
    <row r="2112" spans="3:18" s="6" customFormat="1" ht="12.75"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</row>
    <row r="2113" spans="3:18" s="6" customFormat="1" ht="12.75"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</row>
    <row r="2114" spans="3:18" s="6" customFormat="1" ht="12.75"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</row>
    <row r="2115" spans="3:18" s="6" customFormat="1" ht="12.75"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</row>
    <row r="2116" spans="3:18" s="6" customFormat="1" ht="12.75"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</row>
    <row r="2117" spans="3:18" s="6" customFormat="1" ht="12.75"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</row>
    <row r="2118" spans="3:18" s="6" customFormat="1" ht="12.75"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</row>
    <row r="2119" spans="3:18" s="6" customFormat="1" ht="12.75"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</row>
    <row r="2120" spans="3:18" s="6" customFormat="1" ht="12.75"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</row>
    <row r="2121" spans="3:18" s="6" customFormat="1" ht="12.75"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</row>
    <row r="2122" spans="3:18" s="6" customFormat="1" ht="12.75"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</row>
    <row r="2123" spans="3:18" s="6" customFormat="1" ht="12.75"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</row>
    <row r="2124" spans="3:18" s="6" customFormat="1" ht="12.75"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</row>
    <row r="2125" spans="3:18" s="6" customFormat="1" ht="12.75"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</row>
    <row r="2126" spans="3:18" s="6" customFormat="1" ht="12.75"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</row>
    <row r="2127" spans="3:18" s="6" customFormat="1" ht="12.75"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</row>
    <row r="2128" spans="3:18" s="6" customFormat="1" ht="12.75"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</row>
    <row r="2129" spans="3:18" s="6" customFormat="1" ht="12.75"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</row>
    <row r="2130" spans="3:18" s="6" customFormat="1" ht="12.75"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</row>
    <row r="2131" spans="3:18" s="6" customFormat="1" ht="12.75"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</row>
    <row r="2132" spans="3:18" s="6" customFormat="1" ht="12.75"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</row>
    <row r="2133" spans="3:18" s="6" customFormat="1" ht="12.75"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</row>
    <row r="2134" spans="3:18" s="6" customFormat="1" ht="12.75"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</row>
    <row r="2135" spans="3:18" s="6" customFormat="1" ht="12.75"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</row>
    <row r="2136" spans="3:18" s="6" customFormat="1" ht="12.75"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</row>
    <row r="2137" spans="3:18" s="6" customFormat="1" ht="12.75"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</row>
    <row r="2138" spans="3:18" s="6" customFormat="1" ht="12.75"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</row>
    <row r="2139" spans="3:18" s="6" customFormat="1" ht="12.75"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</row>
    <row r="2140" spans="3:18" s="6" customFormat="1" ht="12.75"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</row>
    <row r="2141" spans="3:18" s="6" customFormat="1" ht="12.75"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</row>
    <row r="2142" spans="3:18" s="6" customFormat="1" ht="12.75"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</row>
    <row r="2143" spans="3:18" s="6" customFormat="1" ht="12.75"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</row>
    <row r="2144" spans="3:18" s="6" customFormat="1" ht="12.75"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</row>
    <row r="2145" spans="3:18" s="6" customFormat="1" ht="12.75"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</row>
    <row r="2146" spans="3:18" s="6" customFormat="1" ht="12.75"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</row>
    <row r="2147" spans="3:18" s="6" customFormat="1" ht="12.75"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</row>
    <row r="2148" spans="3:18" s="6" customFormat="1" ht="12.75"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</row>
    <row r="2149" spans="3:18" s="6" customFormat="1" ht="12.75"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</row>
    <row r="2150" spans="3:18" s="6" customFormat="1" ht="12.75"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</row>
    <row r="2151" spans="3:18" s="6" customFormat="1" ht="12.75"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</row>
    <row r="2152" spans="3:18" s="6" customFormat="1" ht="12.75"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</row>
    <row r="2153" spans="3:18" s="6" customFormat="1" ht="12.75"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</row>
    <row r="2154" spans="3:18" s="6" customFormat="1" ht="12.75"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</row>
    <row r="2155" spans="3:18" s="6" customFormat="1" ht="12.75"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</row>
    <row r="2156" spans="3:18" s="6" customFormat="1" ht="12.75"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</row>
    <row r="2157" spans="3:18" s="6" customFormat="1" ht="12.75"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</row>
    <row r="2158" spans="3:18" s="6" customFormat="1" ht="12.75"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</row>
    <row r="2159" spans="3:18" s="6" customFormat="1" ht="12.75"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</row>
    <row r="2160" spans="3:18" s="6" customFormat="1" ht="12.75"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</row>
    <row r="2161" spans="3:18" s="6" customFormat="1" ht="12.75"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</row>
    <row r="2162" spans="3:18" s="6" customFormat="1" ht="12.75"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</row>
    <row r="2163" spans="3:18" s="6" customFormat="1" ht="12.75"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</row>
    <row r="2164" spans="3:18" s="6" customFormat="1" ht="12.75"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</row>
    <row r="2165" spans="3:18" s="6" customFormat="1" ht="12.75"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</row>
    <row r="2166" spans="3:18" s="6" customFormat="1" ht="12.75"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</row>
    <row r="2167" spans="3:18" s="6" customFormat="1" ht="12.75"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</row>
    <row r="2168" spans="3:18" s="6" customFormat="1" ht="12.75"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</row>
    <row r="2169" spans="3:18" s="6" customFormat="1" ht="12.75"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</row>
    <row r="2170" spans="3:18" s="6" customFormat="1" ht="12.75"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</row>
    <row r="2171" spans="3:18" s="6" customFormat="1" ht="12.75"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</row>
    <row r="2172" spans="3:18" s="6" customFormat="1" ht="12.75"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</row>
    <row r="2173" spans="3:18" s="6" customFormat="1" ht="12.75"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</row>
    <row r="2174" spans="3:18" s="6" customFormat="1" ht="12.75"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</row>
    <row r="2175" spans="3:18" s="6" customFormat="1" ht="12.75"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</row>
    <row r="2176" spans="3:18" s="6" customFormat="1" ht="12.75"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</row>
    <row r="2177" spans="3:18" s="6" customFormat="1" ht="12.75"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</row>
    <row r="2178" spans="3:18" s="6" customFormat="1" ht="12.75"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</row>
    <row r="2179" spans="3:18" s="6" customFormat="1" ht="12.75"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</row>
    <row r="2180" spans="3:18" s="6" customFormat="1" ht="12.75"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</row>
    <row r="2181" spans="3:18" s="6" customFormat="1" ht="12.75"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</row>
    <row r="2182" spans="3:18" s="6" customFormat="1" ht="12.75"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</row>
    <row r="2183" spans="3:18" s="6" customFormat="1" ht="12.75"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</row>
    <row r="2184" spans="3:18" s="6" customFormat="1" ht="12.75"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</row>
    <row r="2185" spans="3:18" s="6" customFormat="1" ht="12.75"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</row>
    <row r="2186" spans="3:18" s="6" customFormat="1" ht="12.75"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</row>
    <row r="2187" spans="3:18" s="6" customFormat="1" ht="12.75"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</row>
    <row r="2188" spans="3:18" s="6" customFormat="1" ht="12.75"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</row>
    <row r="2189" spans="3:18" s="6" customFormat="1" ht="12.75"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</row>
    <row r="2190" spans="3:18" s="6" customFormat="1" ht="12.75"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</row>
    <row r="2191" spans="3:18" s="6" customFormat="1" ht="12.75"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</row>
    <row r="2192" spans="3:18" s="6" customFormat="1" ht="12.75"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</row>
    <row r="2193" spans="3:18" s="6" customFormat="1" ht="12.75"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</row>
    <row r="2194" spans="3:18" s="6" customFormat="1" ht="12.75"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</row>
    <row r="2195" spans="3:18" s="6" customFormat="1" ht="12.75"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</row>
    <row r="2196" spans="3:18" s="6" customFormat="1" ht="12.75"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</row>
    <row r="2197" spans="3:18" s="6" customFormat="1" ht="12.75"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</row>
    <row r="2198" spans="3:18" s="6" customFormat="1" ht="12.75"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</row>
    <row r="2199" spans="3:18" s="6" customFormat="1" ht="12.75"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</row>
    <row r="2200" spans="3:18" s="6" customFormat="1" ht="12.75"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</row>
    <row r="2201" spans="3:18" s="6" customFormat="1" ht="12.75"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</row>
    <row r="2202" spans="3:18" s="6" customFormat="1" ht="12.75"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</row>
    <row r="2203" spans="3:18" s="6" customFormat="1" ht="12.75"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</row>
    <row r="2204" spans="3:18" s="6" customFormat="1" ht="12.75"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</row>
    <row r="2205" spans="3:18" s="6" customFormat="1" ht="12.75"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</row>
    <row r="2206" spans="3:18" s="6" customFormat="1" ht="12.75"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</row>
    <row r="2207" spans="3:18" s="6" customFormat="1" ht="12.75"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</row>
    <row r="2208" spans="3:18" s="6" customFormat="1" ht="12.75"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</row>
    <row r="2209" spans="3:18" s="6" customFormat="1" ht="12.75"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</row>
    <row r="2210" spans="3:18" s="6" customFormat="1" ht="12.75"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</row>
    <row r="2211" spans="3:18" s="6" customFormat="1" ht="12.75"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</row>
    <row r="2212" spans="3:18" s="6" customFormat="1" ht="12.75"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</row>
    <row r="2213" spans="3:18" s="6" customFormat="1" ht="12.75"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</row>
    <row r="2214" spans="3:18" s="6" customFormat="1" ht="12.75"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</row>
    <row r="2215" spans="3:18" s="6" customFormat="1" ht="12.75"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</row>
    <row r="2216" spans="3:18" s="6" customFormat="1" ht="12.75"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</row>
    <row r="2217" spans="3:18" s="6" customFormat="1" ht="12.75"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</row>
    <row r="2218" spans="3:18" s="6" customFormat="1" ht="12.75"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</row>
    <row r="2219" spans="3:18" s="6" customFormat="1" ht="12.75"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</row>
    <row r="2220" spans="3:18" s="6" customFormat="1" ht="12.75"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</row>
    <row r="2221" spans="3:18" s="6" customFormat="1" ht="12.75"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</row>
    <row r="2222" spans="3:18" s="6" customFormat="1" ht="12.75"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</row>
    <row r="2223" spans="3:18" s="6" customFormat="1" ht="12.75"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</row>
    <row r="2224" spans="3:18" s="6" customFormat="1" ht="12.75"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</row>
    <row r="2225" spans="3:18" s="6" customFormat="1" ht="12.75"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</row>
    <row r="2226" spans="3:18" s="6" customFormat="1" ht="12.75"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</row>
    <row r="2227" spans="3:18" s="6" customFormat="1" ht="12.75"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</row>
    <row r="2228" spans="3:18" s="6" customFormat="1" ht="12.75"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</row>
    <row r="2229" spans="3:18" s="6" customFormat="1" ht="12.75"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</row>
    <row r="2230" spans="3:18" s="6" customFormat="1" ht="12.75"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</row>
    <row r="2231" spans="3:18" s="6" customFormat="1" ht="12.75"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</row>
    <row r="2232" spans="3:18" s="6" customFormat="1" ht="12.75"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</row>
    <row r="2233" spans="3:18" s="6" customFormat="1" ht="12.75"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</row>
    <row r="2234" spans="3:18" s="6" customFormat="1" ht="12.75"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</row>
    <row r="2235" spans="3:18" s="6" customFormat="1" ht="12.75"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</row>
    <row r="2236" spans="3:18" s="6" customFormat="1" ht="12.75"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</row>
    <row r="2237" spans="3:18" s="6" customFormat="1" ht="12.75"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</row>
    <row r="2238" spans="3:18" s="6" customFormat="1" ht="12.75"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</row>
    <row r="2239" spans="3:18" s="6" customFormat="1" ht="12.75"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</row>
    <row r="2240" spans="3:18" s="6" customFormat="1" ht="12.75"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</row>
    <row r="2241" spans="3:18" s="6" customFormat="1" ht="12.75"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</row>
    <row r="2242" spans="3:18" s="6" customFormat="1" ht="12.75"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</row>
    <row r="2243" spans="3:18" s="6" customFormat="1" ht="12.75"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</row>
    <row r="2244" spans="3:18" s="6" customFormat="1" ht="12.75"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</row>
    <row r="2245" spans="3:18" s="6" customFormat="1" ht="12.75"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</row>
    <row r="2246" spans="3:18" s="6" customFormat="1" ht="12.75"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</row>
    <row r="2247" spans="3:18" s="6" customFormat="1" ht="12.75"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</row>
    <row r="2248" spans="3:18" s="6" customFormat="1" ht="12.75"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</row>
    <row r="2249" spans="3:18" s="6" customFormat="1" ht="12.75"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</row>
    <row r="2250" spans="3:18" s="6" customFormat="1" ht="12.75"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</row>
    <row r="2251" spans="3:18" s="6" customFormat="1" ht="12.75"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</row>
    <row r="2252" spans="3:18" s="6" customFormat="1" ht="12.75"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</row>
    <row r="2253" spans="3:18" s="6" customFormat="1" ht="12.75"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</row>
    <row r="2254" spans="3:18" s="6" customFormat="1" ht="12.75"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</row>
    <row r="2255" spans="3:18" s="6" customFormat="1" ht="12.75"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</row>
    <row r="2256" spans="3:18" s="6" customFormat="1" ht="12.75"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</row>
    <row r="2257" spans="3:18" s="6" customFormat="1" ht="12.75"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</row>
    <row r="2258" spans="3:18" s="6" customFormat="1" ht="12.75"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</row>
    <row r="2259" spans="3:18" s="6" customFormat="1" ht="12.75"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</row>
    <row r="2260" spans="3:18" s="6" customFormat="1" ht="12.75"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</row>
    <row r="2261" spans="3:18" s="6" customFormat="1" ht="12.75"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</row>
    <row r="2262" spans="3:18" s="6" customFormat="1" ht="12.75"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</row>
    <row r="2263" spans="3:18" s="6" customFormat="1" ht="12.75"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</row>
    <row r="2264" spans="3:18" s="6" customFormat="1" ht="12.75"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</row>
    <row r="2265" spans="3:18" s="6" customFormat="1" ht="12.75"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</row>
    <row r="2266" spans="3:18" s="6" customFormat="1" ht="12.75"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</row>
    <row r="2267" spans="3:18" s="6" customFormat="1" ht="12.75"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</row>
    <row r="2268" spans="3:18" s="6" customFormat="1" ht="12.75"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</row>
    <row r="2269" spans="3:18" s="6" customFormat="1" ht="12.75"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</row>
    <row r="2270" spans="3:18" s="6" customFormat="1" ht="12.75"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</row>
    <row r="2271" spans="3:18" s="6" customFormat="1" ht="12.75"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</row>
    <row r="2272" spans="3:18" s="6" customFormat="1" ht="12.75"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</row>
    <row r="2273" spans="3:18" s="6" customFormat="1" ht="12.75"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</row>
    <row r="2274" spans="3:18" s="6" customFormat="1" ht="12.75"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</row>
    <row r="2275" spans="3:18" s="6" customFormat="1" ht="12.75"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</row>
    <row r="2276" spans="3:18" s="6" customFormat="1" ht="12.75"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</row>
    <row r="2277" spans="3:18" s="6" customFormat="1" ht="12.75"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</row>
    <row r="2278" spans="3:18" s="6" customFormat="1" ht="12.75"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</row>
    <row r="2279" spans="3:18" s="6" customFormat="1" ht="12.75"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</row>
    <row r="2280" spans="3:18" s="6" customFormat="1" ht="12.75"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</row>
    <row r="2281" spans="3:18" s="6" customFormat="1" ht="12.75"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</row>
    <row r="2282" spans="3:18" s="6" customFormat="1" ht="12.75"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</row>
    <row r="2283" spans="3:18" s="6" customFormat="1" ht="12.75"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</row>
    <row r="2284" spans="3:18" s="6" customFormat="1" ht="12.75"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</row>
    <row r="2285" spans="3:18" s="6" customFormat="1" ht="12.75"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</row>
    <row r="2286" spans="3:18" s="6" customFormat="1" ht="12.75"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</row>
    <row r="2287" spans="3:18" s="6" customFormat="1" ht="12.75"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</row>
    <row r="2288" spans="3:18" s="6" customFormat="1" ht="12.75"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</row>
    <row r="2289" spans="3:18" s="6" customFormat="1" ht="12.75"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</row>
    <row r="2290" spans="3:18" s="6" customFormat="1" ht="12.75"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</row>
    <row r="2291" spans="3:18" s="6" customFormat="1" ht="12.75"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</row>
    <row r="2292" spans="3:18" s="6" customFormat="1" ht="12.75"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</row>
    <row r="2293" spans="3:18" s="6" customFormat="1" ht="12.75"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</row>
    <row r="2294" spans="3:18" s="6" customFormat="1" ht="12.75"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</row>
    <row r="2295" spans="3:18" s="6" customFormat="1" ht="12.75"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</row>
    <row r="2296" spans="3:18" s="6" customFormat="1" ht="12.75"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</row>
    <row r="2297" spans="3:18" s="6" customFormat="1" ht="12.75"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</row>
    <row r="2298" spans="3:18" s="6" customFormat="1" ht="12.75"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</row>
    <row r="2299" spans="3:18" s="6" customFormat="1" ht="12.75"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</row>
    <row r="2300" spans="3:18" s="6" customFormat="1" ht="12.75"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</row>
    <row r="2301" spans="3:18" s="6" customFormat="1" ht="12.75"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</row>
    <row r="2302" spans="3:18" s="6" customFormat="1" ht="12.75"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</row>
    <row r="2303" spans="3:18" s="6" customFormat="1" ht="12.75"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</row>
    <row r="2304" spans="3:18" s="6" customFormat="1" ht="12.75"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</row>
    <row r="2305" spans="3:18" s="6" customFormat="1" ht="12.75"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</row>
    <row r="2306" spans="3:18" s="6" customFormat="1" ht="12.75"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</row>
    <row r="2307" spans="3:18" s="6" customFormat="1" ht="12.75"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</row>
    <row r="2308" spans="3:18" s="6" customFormat="1" ht="12.75"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</row>
    <row r="2309" spans="3:18" s="6" customFormat="1" ht="12.75"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</row>
    <row r="2310" spans="3:18" s="6" customFormat="1" ht="12.75"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</row>
    <row r="2311" spans="3:18" s="6" customFormat="1" ht="12.75"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</row>
    <row r="2312" spans="3:18" s="6" customFormat="1" ht="12.75"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</row>
    <row r="2313" spans="3:18" s="6" customFormat="1" ht="12.75"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</row>
    <row r="2314" spans="3:18" s="6" customFormat="1" ht="12.75"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</row>
    <row r="2315" spans="3:18" s="6" customFormat="1" ht="12.75"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</row>
    <row r="2316" spans="3:18" s="6" customFormat="1" ht="12.75"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</row>
    <row r="2317" spans="3:18" s="6" customFormat="1" ht="12.75"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</row>
    <row r="2318" spans="3:18" s="6" customFormat="1" ht="12.75"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</row>
    <row r="2319" spans="3:18" s="6" customFormat="1" ht="12.75"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</row>
    <row r="2320" spans="3:18" s="6" customFormat="1" ht="12.75"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</row>
    <row r="2321" spans="3:18" s="6" customFormat="1" ht="12.75"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</row>
    <row r="2322" spans="3:18" s="6" customFormat="1" ht="12.75"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</row>
    <row r="2323" spans="3:18" s="6" customFormat="1" ht="12.75"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</row>
    <row r="2324" spans="3:18" s="6" customFormat="1" ht="12.75"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</row>
    <row r="2325" spans="3:18" s="6" customFormat="1" ht="12.75"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</row>
    <row r="2326" spans="3:18" s="6" customFormat="1" ht="12.75"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</row>
    <row r="2327" spans="3:18" s="6" customFormat="1" ht="12.75"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</row>
    <row r="2328" spans="3:18" s="6" customFormat="1" ht="12.75"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</row>
    <row r="2329" spans="3:18" s="6" customFormat="1" ht="12.75"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</row>
    <row r="2330" spans="3:18" s="6" customFormat="1" ht="12.75"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</row>
    <row r="2331" spans="3:18" s="6" customFormat="1" ht="12.75"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</row>
    <row r="2332" spans="3:18" s="6" customFormat="1" ht="12.75"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</row>
    <row r="2333" spans="3:18" s="6" customFormat="1" ht="12.75"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</row>
    <row r="2334" spans="3:18" s="6" customFormat="1" ht="12.75"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</row>
    <row r="2335" spans="3:18" s="6" customFormat="1" ht="12.75"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</row>
    <row r="2336" spans="3:18" s="6" customFormat="1" ht="12.75"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</row>
    <row r="2337" spans="3:18" s="6" customFormat="1" ht="12.75"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</row>
    <row r="2338" spans="3:18" s="6" customFormat="1" ht="12.75"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</row>
    <row r="2339" spans="3:18" s="6" customFormat="1" ht="12.75"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</row>
    <row r="2340" spans="3:18" s="6" customFormat="1" ht="12.75"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</row>
    <row r="2341" spans="3:18" s="6" customFormat="1" ht="12.75"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</row>
    <row r="2342" spans="3:18" s="6" customFormat="1" ht="12.75"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</row>
    <row r="2343" spans="3:18" s="6" customFormat="1" ht="12.75"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</row>
    <row r="2344" spans="3:18" s="6" customFormat="1" ht="12.75"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</row>
    <row r="2345" spans="3:18" s="6" customFormat="1" ht="12.75"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</row>
    <row r="2346" spans="3:18" s="6" customFormat="1" ht="12.75"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</row>
    <row r="2347" spans="3:18" s="6" customFormat="1" ht="12.75"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</row>
    <row r="2348" spans="3:18" s="6" customFormat="1" ht="12.75"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</row>
    <row r="2349" spans="3:18" s="6" customFormat="1" ht="12.75"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</row>
    <row r="2350" spans="3:18" s="6" customFormat="1" ht="12.75"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</row>
    <row r="2351" spans="3:18" s="6" customFormat="1" ht="12.75"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</row>
    <row r="2352" spans="3:18" s="6" customFormat="1" ht="12.75"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</row>
    <row r="2353" spans="3:18" s="6" customFormat="1" ht="12.75"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</row>
    <row r="2354" spans="3:18" s="6" customFormat="1" ht="12.75"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</row>
    <row r="2355" spans="3:18" s="6" customFormat="1" ht="12.75"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</row>
    <row r="2356" spans="3:18" s="6" customFormat="1" ht="12.75"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</row>
    <row r="2357" spans="3:18" s="6" customFormat="1" ht="12.75"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</row>
    <row r="2358" spans="3:18" s="6" customFormat="1" ht="12.75"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</row>
    <row r="2359" spans="3:18" s="6" customFormat="1" ht="12.75"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</row>
    <row r="2360" spans="3:18" s="6" customFormat="1" ht="12.75"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</row>
    <row r="2361" spans="3:18" s="6" customFormat="1" ht="12.75"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</row>
    <row r="2362" spans="3:18" s="6" customFormat="1" ht="12.75"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</row>
    <row r="2363" spans="3:18" s="6" customFormat="1" ht="12.75"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</row>
    <row r="2364" spans="3:18" s="6" customFormat="1" ht="12.75"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</row>
    <row r="2365" spans="3:18" s="6" customFormat="1" ht="12.75"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</row>
    <row r="2366" spans="3:18" s="6" customFormat="1" ht="12.75"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</row>
    <row r="2367" spans="3:18" s="6" customFormat="1" ht="12.75"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</row>
    <row r="2368" spans="3:18" s="6" customFormat="1" ht="12.75"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</row>
    <row r="2369" spans="3:18" s="6" customFormat="1" ht="12.75"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</row>
    <row r="2370" spans="3:18" s="6" customFormat="1" ht="12.75"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</row>
    <row r="2371" spans="3:18" s="6" customFormat="1" ht="12.75"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</row>
    <row r="2372" spans="3:18" s="6" customFormat="1" ht="12.75"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</row>
    <row r="2373" spans="3:18" s="6" customFormat="1" ht="12.75"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</row>
    <row r="2374" spans="3:18" s="6" customFormat="1" ht="12.75"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</row>
    <row r="2375" spans="3:18" s="6" customFormat="1" ht="12.75"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</row>
    <row r="2376" spans="3:18" s="6" customFormat="1" ht="12.75"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</row>
    <row r="2377" spans="3:18" s="6" customFormat="1" ht="12.75"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</row>
    <row r="2378" spans="3:18" s="6" customFormat="1" ht="12.75"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</row>
    <row r="2379" spans="3:18" s="6" customFormat="1" ht="12.75"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</row>
    <row r="2380" spans="3:18" s="6" customFormat="1" ht="12.75"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</row>
    <row r="2381" spans="3:18" s="6" customFormat="1" ht="12.75"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</row>
    <row r="2382" spans="3:18" s="6" customFormat="1" ht="12.75"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</row>
    <row r="2383" spans="3:18" s="6" customFormat="1" ht="12.75"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</row>
    <row r="2384" spans="3:18" s="6" customFormat="1" ht="12.75"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</row>
    <row r="2385" spans="3:18" s="6" customFormat="1" ht="12.75"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</row>
    <row r="2386" spans="3:18" s="6" customFormat="1" ht="12.75"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</row>
    <row r="2387" spans="3:18" s="6" customFormat="1" ht="12.75"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</row>
    <row r="2388" spans="3:18" s="6" customFormat="1" ht="12.75"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</row>
    <row r="2389" spans="3:18" s="6" customFormat="1" ht="12.75"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</row>
    <row r="2390" spans="3:18" s="6" customFormat="1" ht="12.75"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</row>
    <row r="2391" spans="3:18" s="6" customFormat="1" ht="12.75"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</row>
    <row r="2392" spans="3:18" s="6" customFormat="1" ht="12.75"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</row>
    <row r="2393" spans="3:18" s="6" customFormat="1" ht="12.75"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</row>
    <row r="2394" spans="3:18" s="6" customFormat="1" ht="12.75"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</row>
    <row r="2395" spans="3:18" s="6" customFormat="1" ht="12.75"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</row>
    <row r="2396" spans="3:18" s="6" customFormat="1" ht="12.75"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</row>
    <row r="2397" spans="3:18" s="6" customFormat="1" ht="12.75"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</row>
    <row r="2398" spans="3:18" s="6" customFormat="1" ht="12.75"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</row>
    <row r="2399" spans="3:18" s="6" customFormat="1" ht="12.75"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</row>
    <row r="2400" spans="3:18" s="6" customFormat="1" ht="12.75"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</row>
    <row r="2401" spans="3:18" s="6" customFormat="1" ht="12.75"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</row>
    <row r="2402" spans="3:18" s="6" customFormat="1" ht="12.75"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</row>
    <row r="2403" spans="3:18" s="6" customFormat="1" ht="12.75"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</row>
    <row r="2404" spans="3:18" s="6" customFormat="1" ht="12.75"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</row>
    <row r="2405" spans="3:18" s="6" customFormat="1" ht="12.75"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</row>
    <row r="2406" spans="3:18" s="6" customFormat="1" ht="12.75"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</row>
    <row r="2407" spans="3:18" s="6" customFormat="1" ht="12.75"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</row>
    <row r="2408" spans="3:18" s="6" customFormat="1" ht="12.75"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</row>
    <row r="2409" spans="3:18" s="6" customFormat="1" ht="12.75"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</row>
    <row r="2410" spans="3:18" s="6" customFormat="1" ht="12.75"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</row>
    <row r="2411" spans="3:18" s="6" customFormat="1" ht="12.75"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</row>
    <row r="2412" spans="3:18" s="6" customFormat="1" ht="12.75"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</row>
    <row r="2413" spans="3:18" s="6" customFormat="1" ht="12.75"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</row>
    <row r="2414" spans="3:18" s="6" customFormat="1" ht="12.75"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</row>
    <row r="2415" spans="3:18" s="6" customFormat="1" ht="12.75"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</row>
    <row r="2416" spans="3:18" s="6" customFormat="1" ht="12.75"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</row>
    <row r="2417" spans="3:18" s="6" customFormat="1" ht="12.75"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</row>
    <row r="2418" spans="3:18" s="6" customFormat="1" ht="12.75"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</row>
    <row r="2419" spans="3:18" s="6" customFormat="1" ht="12.75"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</row>
    <row r="2420" spans="3:18" s="6" customFormat="1" ht="12.75"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</row>
    <row r="2421" spans="3:18" s="6" customFormat="1" ht="12.75"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</row>
    <row r="2422" spans="3:18" s="6" customFormat="1" ht="12.75"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</row>
    <row r="2423" spans="3:18" s="6" customFormat="1" ht="12.75"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</row>
    <row r="2424" spans="3:18" s="6" customFormat="1" ht="12.75"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</row>
    <row r="2425" spans="3:18" s="6" customFormat="1" ht="12.75"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</row>
    <row r="2426" spans="3:18" s="6" customFormat="1" ht="12.75"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</row>
    <row r="2427" spans="3:18" s="6" customFormat="1" ht="12.75"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</row>
    <row r="2428" spans="3:18" s="6" customFormat="1" ht="12.75"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</row>
    <row r="2429" spans="3:18" s="6" customFormat="1" ht="12.75"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</row>
    <row r="2430" spans="3:18" s="6" customFormat="1" ht="12.75"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</row>
    <row r="2431" spans="3:18" s="6" customFormat="1" ht="12.75"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</row>
    <row r="2432" spans="3:18" s="6" customFormat="1" ht="12.75"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</row>
    <row r="2433" spans="3:18" s="6" customFormat="1" ht="12.75"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</row>
    <row r="2434" spans="3:18" s="6" customFormat="1" ht="12.75"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</row>
    <row r="2435" spans="3:18" s="6" customFormat="1" ht="12.75"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</row>
    <row r="2436" spans="3:18" s="6" customFormat="1" ht="12.75"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</row>
    <row r="2437" spans="3:18" s="6" customFormat="1" ht="12.75"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</row>
    <row r="2438" spans="3:18" s="6" customFormat="1" ht="12.75"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</row>
    <row r="2439" spans="3:18" s="6" customFormat="1" ht="12.75"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</row>
    <row r="2440" spans="3:18" s="6" customFormat="1" ht="12.75"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</row>
    <row r="2441" spans="3:18" s="6" customFormat="1" ht="12.75"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</row>
    <row r="2442" spans="3:18" s="6" customFormat="1" ht="12.75"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</row>
    <row r="2443" spans="3:18" s="6" customFormat="1" ht="12.75"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</row>
    <row r="2444" spans="3:18" s="6" customFormat="1" ht="12.75"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</row>
    <row r="2445" spans="3:18" s="6" customFormat="1" ht="12.75"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</row>
    <row r="2446" spans="3:18" s="6" customFormat="1" ht="12.75"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</row>
    <row r="2447" spans="3:18" s="6" customFormat="1" ht="12.75"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</row>
    <row r="2448" spans="3:18" s="6" customFormat="1" ht="12.75"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</row>
    <row r="2449" spans="3:18" s="6" customFormat="1" ht="12.75"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</row>
    <row r="2450" spans="3:18" s="6" customFormat="1" ht="12.75"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</row>
    <row r="2451" spans="3:18" s="6" customFormat="1" ht="12.75"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</row>
    <row r="2452" spans="3:18" s="6" customFormat="1" ht="12.75"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</row>
    <row r="2453" spans="3:18" s="6" customFormat="1" ht="12.75"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</row>
    <row r="2454" spans="3:18" s="6" customFormat="1" ht="12.75"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</row>
    <row r="2455" spans="3:18" s="6" customFormat="1" ht="12.75"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</row>
    <row r="2456" spans="3:18" s="6" customFormat="1" ht="12.75"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</row>
    <row r="2457" spans="3:18" s="6" customFormat="1" ht="12.75"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</row>
    <row r="2458" spans="3:18" s="6" customFormat="1" ht="12.75"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</row>
    <row r="2459" spans="3:18" s="6" customFormat="1" ht="12.75"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</row>
    <row r="2460" spans="3:18" s="6" customFormat="1" ht="12.75"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</row>
    <row r="2461" spans="3:18" s="6" customFormat="1" ht="12.75"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</row>
    <row r="2462" spans="3:18" s="6" customFormat="1" ht="12.75"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</row>
    <row r="2463" spans="3:18" s="6" customFormat="1" ht="12.75"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</row>
    <row r="2464" spans="3:18" s="6" customFormat="1" ht="12.75"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</row>
    <row r="2465" spans="3:18" s="6" customFormat="1" ht="12.75"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</row>
    <row r="2466" spans="3:18" s="6" customFormat="1" ht="12.75"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</row>
    <row r="2467" spans="3:18" s="6" customFormat="1" ht="12.75"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</row>
    <row r="2468" spans="3:18" s="6" customFormat="1" ht="12.75"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</row>
    <row r="2469" spans="3:18" s="6" customFormat="1" ht="12.75"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</row>
    <row r="2470" spans="3:18" s="6" customFormat="1" ht="12.75"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</row>
    <row r="2471" spans="3:18" s="6" customFormat="1" ht="12.75"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</row>
    <row r="2472" spans="3:18" s="6" customFormat="1" ht="12.75"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</row>
    <row r="2473" spans="3:18" s="6" customFormat="1" ht="12.75"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</row>
    <row r="2474" spans="3:18" s="6" customFormat="1" ht="12.75"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</row>
    <row r="2475" spans="3:18" s="6" customFormat="1" ht="12.75"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</row>
    <row r="2476" spans="3:18" s="6" customFormat="1" ht="12.75"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</row>
    <row r="2477" spans="3:18" s="6" customFormat="1" ht="12.75"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</row>
    <row r="2478" spans="3:18" s="6" customFormat="1" ht="12.75"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</row>
    <row r="2479" spans="3:18" s="6" customFormat="1" ht="12.75"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</row>
    <row r="2480" spans="3:18" s="6" customFormat="1" ht="12.75"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</row>
    <row r="2481" spans="3:18" s="6" customFormat="1" ht="12.75"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</row>
    <row r="2482" spans="3:18" s="6" customFormat="1" ht="12.75"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</row>
    <row r="2483" spans="3:18" s="6" customFormat="1" ht="12.75"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</row>
    <row r="2484" spans="3:18" s="6" customFormat="1" ht="12.75"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</row>
    <row r="2485" spans="3:18" s="6" customFormat="1" ht="12.75"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</row>
    <row r="2486" spans="3:18" s="6" customFormat="1" ht="12.75"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</row>
    <row r="2487" spans="3:18" s="6" customFormat="1" ht="12.75"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</row>
    <row r="2488" spans="3:18" s="6" customFormat="1" ht="12.75"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</row>
    <row r="2489" spans="3:18" s="6" customFormat="1" ht="12.75"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</row>
    <row r="2490" spans="3:18" s="6" customFormat="1" ht="12.75"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</row>
    <row r="2491" spans="3:18" s="6" customFormat="1" ht="12.75"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</row>
    <row r="2492" spans="3:18" s="6" customFormat="1" ht="12.75"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</row>
    <row r="2493" spans="3:18" s="6" customFormat="1" ht="12.75"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</row>
    <row r="2494" spans="3:18" s="6" customFormat="1" ht="12.75"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</row>
    <row r="2495" spans="3:18" s="6" customFormat="1" ht="12.75"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</row>
    <row r="2496" spans="3:18" s="6" customFormat="1" ht="12.75"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</row>
    <row r="2497" spans="3:18" s="6" customFormat="1" ht="12.75"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</row>
    <row r="2498" spans="3:18" s="6" customFormat="1" ht="12.75"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</row>
    <row r="2499" spans="3:18" s="6" customFormat="1" ht="12.75"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</row>
    <row r="2500" spans="3:18" s="6" customFormat="1" ht="12.75"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</row>
    <row r="2501" spans="3:18" s="6" customFormat="1" ht="12.75"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</row>
    <row r="2502" spans="3:18" s="6" customFormat="1" ht="12.75"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</row>
    <row r="2503" spans="3:18" s="6" customFormat="1" ht="12.75"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</row>
    <row r="2504" spans="3:18" s="6" customFormat="1" ht="12.75"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</row>
    <row r="2505" spans="3:18" s="6" customFormat="1" ht="12.75"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</row>
    <row r="2506" spans="3:18" s="6" customFormat="1" ht="12.75"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</row>
    <row r="2507" spans="3:18" s="6" customFormat="1" ht="12.75"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</row>
    <row r="2508" spans="3:18" s="6" customFormat="1" ht="12.75"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</row>
    <row r="2509" spans="3:18" s="6" customFormat="1" ht="12.75"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</row>
    <row r="2510" spans="3:18" s="6" customFormat="1" ht="12.75"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</row>
    <row r="2511" spans="3:18" s="6" customFormat="1" ht="12.75"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</row>
    <row r="2512" spans="3:18" s="6" customFormat="1" ht="12.75"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</row>
    <row r="2513" spans="3:18" s="6" customFormat="1" ht="12.75"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</row>
    <row r="2514" spans="3:18" s="6" customFormat="1" ht="12.75"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</row>
    <row r="2515" spans="3:18" s="6" customFormat="1" ht="12.75"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</row>
    <row r="2516" spans="3:18" s="6" customFormat="1" ht="12.75"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</row>
    <row r="2517" spans="3:18" s="6" customFormat="1" ht="12.75"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</row>
    <row r="2518" spans="3:18" s="6" customFormat="1" ht="12.75"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</row>
    <row r="2519" spans="3:18" s="6" customFormat="1" ht="12.75"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</row>
    <row r="2520" spans="3:18" s="6" customFormat="1" ht="12.75"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</row>
    <row r="2521" spans="3:18" s="6" customFormat="1" ht="12.75"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</row>
    <row r="2522" spans="3:18" s="6" customFormat="1" ht="12.75"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</row>
    <row r="2523" spans="3:18" s="6" customFormat="1" ht="12.75"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</row>
    <row r="2524" spans="3:18" s="6" customFormat="1" ht="12.75"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</row>
    <row r="2525" spans="3:18" s="6" customFormat="1" ht="12.75"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</row>
    <row r="2526" spans="3:18" s="6" customFormat="1" ht="12.75"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</row>
    <row r="2527" spans="3:18" s="6" customFormat="1" ht="12.75"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</row>
    <row r="2528" spans="3:18" s="6" customFormat="1" ht="12.75"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</row>
    <row r="2529" spans="3:18" s="6" customFormat="1" ht="12.75"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</row>
    <row r="2530" spans="3:18" s="6" customFormat="1" ht="12.75"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</row>
    <row r="2531" spans="3:18" s="6" customFormat="1" ht="12.75"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</row>
    <row r="2532" spans="3:18" s="6" customFormat="1" ht="12.75"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</row>
    <row r="2533" spans="3:18" s="6" customFormat="1" ht="12.75"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</row>
    <row r="2534" spans="3:18" s="6" customFormat="1" ht="12.75"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</row>
    <row r="2535" spans="3:18" s="6" customFormat="1" ht="12.75"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</row>
    <row r="2536" spans="3:18" s="6" customFormat="1" ht="12.75"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</row>
    <row r="2537" spans="3:18" s="6" customFormat="1" ht="12.75"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</row>
    <row r="2538" spans="3:18" s="6" customFormat="1" ht="12.75"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</row>
    <row r="2539" spans="3:18" s="6" customFormat="1" ht="12.75"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</row>
    <row r="2540" spans="3:18" s="6" customFormat="1" ht="12.75"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</row>
    <row r="2541" spans="3:18" s="6" customFormat="1" ht="12.75"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</row>
    <row r="2542" spans="3:18" s="6" customFormat="1" ht="12.75"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</row>
    <row r="2543" spans="3:18" s="6" customFormat="1" ht="12.75"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</row>
    <row r="2544" spans="3:18" s="6" customFormat="1" ht="12.75"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</row>
    <row r="2545" spans="3:18" s="6" customFormat="1" ht="12.75"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</row>
    <row r="2546" spans="3:18" s="6" customFormat="1" ht="12.75"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</row>
    <row r="2547" spans="3:18" s="6" customFormat="1" ht="12.75"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</row>
    <row r="2548" spans="3:18" s="6" customFormat="1" ht="12.75"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</row>
    <row r="2549" spans="3:18" s="6" customFormat="1" ht="12.75"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</row>
    <row r="2550" spans="3:18" s="6" customFormat="1" ht="12.75"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</row>
    <row r="2551" spans="3:18" s="6" customFormat="1" ht="12.75"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</row>
    <row r="2552" spans="3:18" s="6" customFormat="1" ht="12.75"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</row>
    <row r="2553" spans="3:18" s="6" customFormat="1" ht="12.75"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</row>
    <row r="2554" spans="3:18" s="6" customFormat="1" ht="12.75"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</row>
    <row r="2555" spans="3:18" s="6" customFormat="1" ht="12.75"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</row>
    <row r="2556" spans="3:18" s="6" customFormat="1" ht="12.75"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</row>
    <row r="2557" spans="3:18" s="6" customFormat="1" ht="12.75"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</row>
    <row r="2558" spans="3:18" s="6" customFormat="1" ht="12.75"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</row>
    <row r="2559" spans="3:18" s="6" customFormat="1" ht="12.75"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</row>
    <row r="2560" spans="3:18" s="6" customFormat="1" ht="12.75"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</row>
    <row r="2561" spans="3:18" s="6" customFormat="1" ht="12.75"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</row>
    <row r="2562" spans="3:18" s="6" customFormat="1" ht="12.75"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</row>
    <row r="2563" spans="3:18" s="6" customFormat="1" ht="12.75"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</row>
    <row r="2564" spans="3:18" s="6" customFormat="1" ht="12.75"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</row>
    <row r="2565" spans="3:18" s="6" customFormat="1" ht="12.75"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</row>
    <row r="2566" spans="3:18" s="6" customFormat="1" ht="12.75"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</row>
    <row r="2567" spans="3:18" s="6" customFormat="1" ht="12.75"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</row>
    <row r="2568" spans="3:18" s="6" customFormat="1" ht="12.75"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</row>
    <row r="2569" spans="3:18" s="6" customFormat="1" ht="12.75"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</row>
    <row r="2570" spans="3:18" s="6" customFormat="1" ht="12.75"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</row>
    <row r="2571" spans="3:18" s="6" customFormat="1" ht="12.75"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</row>
    <row r="2572" spans="3:18" s="6" customFormat="1" ht="12.75"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</row>
    <row r="2573" spans="3:18" s="6" customFormat="1" ht="12.75"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</row>
    <row r="2574" spans="3:18" s="6" customFormat="1" ht="12.75"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</row>
    <row r="2575" spans="3:18" s="6" customFormat="1" ht="12.75"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</row>
    <row r="2576" spans="3:18" s="6" customFormat="1" ht="12.75"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</row>
    <row r="2577" spans="3:18" s="6" customFormat="1" ht="12.75"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</row>
    <row r="2578" spans="3:18" s="6" customFormat="1" ht="12.75"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</row>
    <row r="2579" spans="3:18" s="6" customFormat="1" ht="12.75"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</row>
    <row r="2580" spans="3:18" s="6" customFormat="1" ht="12.75"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</row>
    <row r="2581" spans="3:18" s="6" customFormat="1" ht="12.75"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</row>
    <row r="2582" spans="3:18" s="6" customFormat="1" ht="12.75"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</row>
    <row r="2583" spans="3:18" s="6" customFormat="1" ht="12.75"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</row>
    <row r="2584" spans="3:18" s="6" customFormat="1" ht="12.75"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</row>
    <row r="2585" spans="3:18" s="6" customFormat="1" ht="12.75"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</row>
    <row r="2586" spans="3:18" s="6" customFormat="1" ht="12.75"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</row>
    <row r="2587" spans="3:18" s="6" customFormat="1" ht="12.75"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</row>
    <row r="2588" spans="3:18" s="6" customFormat="1" ht="12.75"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</row>
    <row r="2589" spans="3:18" s="6" customFormat="1" ht="12.75"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</row>
    <row r="2590" spans="3:18" s="6" customFormat="1" ht="12.75"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</row>
    <row r="2591" spans="3:18" s="6" customFormat="1" ht="12.75"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</row>
    <row r="2592" spans="3:18" s="6" customFormat="1" ht="12.75"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</row>
    <row r="2593" spans="3:18" s="6" customFormat="1" ht="12.75"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</row>
    <row r="2594" spans="3:18" s="6" customFormat="1" ht="12.75"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</row>
    <row r="2595" spans="3:18" s="6" customFormat="1" ht="12.75"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</row>
    <row r="2596" spans="3:18" s="6" customFormat="1" ht="12.75"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</row>
    <row r="2597" spans="3:18" s="6" customFormat="1" ht="12.75"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</row>
    <row r="2598" spans="3:18" s="6" customFormat="1" ht="12.75"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</row>
    <row r="2599" spans="3:18" s="6" customFormat="1" ht="12.75"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</row>
    <row r="2600" spans="3:18" s="6" customFormat="1" ht="12.75"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</row>
    <row r="2601" spans="3:18" s="6" customFormat="1" ht="12.75"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</row>
    <row r="2602" spans="3:18" s="6" customFormat="1" ht="12.75"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</row>
    <row r="2603" spans="3:18" s="6" customFormat="1" ht="12.75"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</row>
    <row r="2604" spans="3:18" s="6" customFormat="1" ht="12.75"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</row>
    <row r="2605" spans="3:18" s="6" customFormat="1" ht="12.75"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</row>
    <row r="2606" spans="3:18" s="6" customFormat="1" ht="12.75"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</row>
    <row r="2607" spans="3:18" s="6" customFormat="1" ht="12.75"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</row>
    <row r="2608" spans="3:18" s="6" customFormat="1" ht="12.75"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</row>
    <row r="2609" spans="3:18" s="6" customFormat="1" ht="12.75"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</row>
    <row r="2610" spans="3:18" s="6" customFormat="1" ht="12.75"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</row>
    <row r="2611" spans="3:18" s="6" customFormat="1" ht="12.75"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</row>
    <row r="2612" spans="3:18" s="6" customFormat="1" ht="12.75"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</row>
    <row r="2613" spans="3:18" s="6" customFormat="1" ht="12.75"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</row>
    <row r="2614" spans="3:18" s="6" customFormat="1" ht="12.75"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</row>
    <row r="2615" spans="3:18" s="6" customFormat="1" ht="12.75"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</row>
    <row r="2616" spans="3:18" s="6" customFormat="1" ht="12.75"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</row>
    <row r="2617" spans="3:18" s="6" customFormat="1" ht="12.75"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</row>
    <row r="2618" spans="3:18" s="6" customFormat="1" ht="12.75"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</row>
    <row r="2619" spans="3:18" s="6" customFormat="1" ht="12.75"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</row>
    <row r="2620" spans="3:18" s="6" customFormat="1" ht="12.75"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</row>
    <row r="2621" spans="3:18" s="6" customFormat="1" ht="12.75"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</row>
    <row r="2622" spans="3:18" s="6" customFormat="1" ht="12.75"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</row>
    <row r="2623" spans="3:18" s="6" customFormat="1" ht="12.75"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</row>
    <row r="2624" spans="3:18" s="6" customFormat="1" ht="12.75"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</row>
    <row r="2625" spans="3:18" s="6" customFormat="1" ht="12.75"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</row>
    <row r="2626" spans="3:18" s="6" customFormat="1" ht="12.75"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</row>
    <row r="2627" spans="3:18" s="6" customFormat="1" ht="12.75"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</row>
    <row r="2628" spans="3:18" s="6" customFormat="1" ht="12.75"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</row>
    <row r="2629" spans="3:18" s="6" customFormat="1" ht="12.75"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</row>
    <row r="2630" spans="3:18" s="6" customFormat="1" ht="12.75"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</row>
    <row r="2631" spans="3:18" s="6" customFormat="1" ht="12.75"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</row>
    <row r="2632" spans="3:18" s="6" customFormat="1" ht="12.75"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</row>
    <row r="2633" spans="3:18" s="6" customFormat="1" ht="12.75"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</row>
    <row r="2634" spans="3:18" s="6" customFormat="1" ht="12.75"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</row>
    <row r="2635" spans="3:18" s="6" customFormat="1" ht="12.75"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</row>
    <row r="2636" spans="3:18" s="6" customFormat="1" ht="12.75"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</row>
    <row r="2637" spans="3:18" s="6" customFormat="1" ht="12.75"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</row>
    <row r="2638" spans="3:18" s="6" customFormat="1" ht="12.75"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</row>
    <row r="2639" spans="3:18" s="6" customFormat="1" ht="12.75"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</row>
    <row r="2640" spans="3:18" s="6" customFormat="1" ht="12.75"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</row>
    <row r="2641" spans="3:18" s="6" customFormat="1" ht="12.75"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</row>
    <row r="2642" spans="3:18" s="6" customFormat="1" ht="12.75"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</row>
    <row r="2643" spans="3:18" s="6" customFormat="1" ht="12.75"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</row>
    <row r="2644" spans="3:18" s="6" customFormat="1" ht="12.75"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</row>
    <row r="2645" spans="3:18" s="6" customFormat="1" ht="12.75"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</row>
    <row r="2646" spans="3:18" s="6" customFormat="1" ht="12.75"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</row>
    <row r="2647" spans="3:18" s="6" customFormat="1" ht="12.75"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</row>
    <row r="2648" spans="3:18" s="6" customFormat="1" ht="12.75"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</row>
    <row r="2649" spans="3:18" s="6" customFormat="1" ht="12.75"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</row>
    <row r="2650" spans="3:18" s="6" customFormat="1" ht="12.75"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</row>
    <row r="2651" spans="3:18" s="6" customFormat="1" ht="12.75"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</row>
    <row r="2652" spans="3:18" s="6" customFormat="1" ht="12.75"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</row>
    <row r="2653" spans="3:18" s="6" customFormat="1" ht="12.75"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</row>
    <row r="2654" spans="3:18" s="6" customFormat="1" ht="12.75"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</row>
    <row r="2655" spans="3:18" s="6" customFormat="1" ht="12.75"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</row>
    <row r="2656" spans="3:18" s="6" customFormat="1" ht="12.75"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</row>
    <row r="2657" spans="3:18" s="6" customFormat="1" ht="12.75"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</row>
    <row r="2658" spans="3:18" s="6" customFormat="1" ht="12.75"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</row>
    <row r="2659" spans="3:18" s="6" customFormat="1" ht="12.75"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</row>
    <row r="2660" spans="3:18" s="6" customFormat="1" ht="12.75"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</row>
    <row r="2661" spans="3:18" s="6" customFormat="1" ht="12.75"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</row>
    <row r="2662" spans="3:18" s="6" customFormat="1" ht="12.75"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</row>
    <row r="2663" spans="3:18" s="6" customFormat="1" ht="12.75"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</row>
    <row r="2664" spans="3:18" s="6" customFormat="1" ht="12.75"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</row>
    <row r="2665" spans="3:18" s="6" customFormat="1" ht="12.75"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</row>
    <row r="2666" spans="3:18" s="6" customFormat="1" ht="12.75"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</row>
    <row r="2667" spans="3:18" s="6" customFormat="1" ht="12.75"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</row>
    <row r="2668" spans="3:18" s="6" customFormat="1" ht="12.75"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</row>
    <row r="2669" spans="3:18" s="6" customFormat="1" ht="12.75"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</row>
    <row r="2670" spans="3:18" s="6" customFormat="1" ht="12.75"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</row>
    <row r="2671" spans="3:18" s="6" customFormat="1" ht="12.75"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</row>
    <row r="2672" spans="3:18" s="6" customFormat="1" ht="12.75"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</row>
    <row r="2673" spans="3:18" s="6" customFormat="1" ht="12.75"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</row>
    <row r="2674" spans="3:18" s="6" customFormat="1" ht="12.75"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</row>
    <row r="2675" spans="3:18" s="6" customFormat="1" ht="12.75"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</row>
    <row r="2676" spans="3:18" s="6" customFormat="1" ht="12.75"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</row>
    <row r="2677" spans="3:18" s="6" customFormat="1" ht="12.75"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</row>
    <row r="2678" spans="3:18" s="6" customFormat="1" ht="12.75"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</row>
    <row r="2679" spans="3:18" s="6" customFormat="1" ht="12.75"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</row>
    <row r="2680" spans="3:18" s="6" customFormat="1" ht="12.75"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</row>
    <row r="2681" spans="3:18" s="6" customFormat="1" ht="12.75"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</row>
    <row r="2682" spans="3:18" s="6" customFormat="1" ht="12.75"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</row>
    <row r="2683" spans="3:18" s="6" customFormat="1" ht="12.75"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</row>
    <row r="2684" spans="3:18" s="6" customFormat="1" ht="12.75"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</row>
    <row r="2685" spans="3:18" s="6" customFormat="1" ht="12.75"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</row>
    <row r="2686" spans="3:18" s="6" customFormat="1" ht="12.75"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</row>
    <row r="2687" spans="3:18" s="6" customFormat="1" ht="12.75"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</row>
    <row r="2688" spans="3:18" s="6" customFormat="1" ht="12.75"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</row>
    <row r="2689" spans="3:18" s="6" customFormat="1" ht="12.75"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</row>
    <row r="2690" spans="3:18" s="6" customFormat="1" ht="12.75"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</row>
    <row r="2691" spans="3:18" s="6" customFormat="1" ht="12.75"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</row>
    <row r="2692" spans="3:18" s="6" customFormat="1" ht="12.75"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</row>
    <row r="2693" spans="3:18" s="6" customFormat="1" ht="12.75"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</row>
    <row r="2694" spans="3:18" s="6" customFormat="1" ht="12.75"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</row>
    <row r="2695" spans="3:18" s="6" customFormat="1" ht="12.75"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</row>
    <row r="2696" spans="3:18" s="6" customFormat="1" ht="12.75"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</row>
    <row r="2697" spans="3:18" s="6" customFormat="1" ht="12.75"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</row>
    <row r="2698" spans="3:18" s="6" customFormat="1" ht="12.75"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</row>
    <row r="2699" spans="3:18" s="6" customFormat="1" ht="12.75"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</row>
    <row r="2700" spans="3:18" s="6" customFormat="1" ht="12.75"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</row>
    <row r="2701" spans="3:18" s="6" customFormat="1" ht="12.75"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</row>
    <row r="2702" spans="3:18" s="6" customFormat="1" ht="12.75"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</row>
    <row r="2703" spans="3:18" s="6" customFormat="1" ht="12.75"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</row>
    <row r="2704" spans="3:18" s="6" customFormat="1" ht="12.75"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</row>
    <row r="2705" spans="3:18" s="6" customFormat="1" ht="12.75"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</row>
    <row r="2706" spans="3:18" s="6" customFormat="1" ht="12.75"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</row>
    <row r="2707" spans="3:18" s="6" customFormat="1" ht="12.75"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</row>
    <row r="2708" spans="3:18" s="6" customFormat="1" ht="12.75"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</row>
    <row r="2709" spans="3:18" s="6" customFormat="1" ht="12.75"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</row>
    <row r="2710" spans="3:18" s="6" customFormat="1" ht="12.75"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</row>
    <row r="2711" spans="3:18" s="6" customFormat="1" ht="12.75"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</row>
    <row r="2712" spans="3:18" s="6" customFormat="1" ht="12.75"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</row>
    <row r="2713" spans="3:18" s="6" customFormat="1" ht="12.75"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</row>
    <row r="2714" spans="3:18" s="6" customFormat="1" ht="12.75"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</row>
    <row r="2715" spans="3:18" s="6" customFormat="1" ht="12.75"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</row>
    <row r="2716" spans="3:18" s="6" customFormat="1" ht="12.75"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</row>
    <row r="2717" spans="3:18" s="6" customFormat="1" ht="12.75"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</row>
    <row r="2718" spans="3:18" s="6" customFormat="1" ht="12.75"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</row>
    <row r="2719" spans="3:18" s="6" customFormat="1" ht="12.75"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</row>
    <row r="2720" spans="3:18" s="6" customFormat="1" ht="12.75"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</row>
    <row r="2721" spans="3:18" s="6" customFormat="1" ht="12.75"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</row>
    <row r="2722" spans="3:18" s="6" customFormat="1" ht="12.75"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</row>
    <row r="2723" spans="3:18" s="6" customFormat="1" ht="12.75"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</row>
    <row r="2724" spans="3:18" s="6" customFormat="1" ht="12.75"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</row>
    <row r="2725" spans="3:18" s="6" customFormat="1" ht="12.75"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</row>
    <row r="2726" spans="3:18" s="6" customFormat="1" ht="12.75"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</row>
    <row r="2727" spans="3:18" s="6" customFormat="1" ht="12.75"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</row>
    <row r="2728" spans="3:18" s="6" customFormat="1" ht="12.75"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</row>
    <row r="2729" spans="3:18" s="6" customFormat="1" ht="12.75"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</row>
    <row r="2730" spans="3:18" s="6" customFormat="1" ht="12.75"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</row>
    <row r="2731" spans="3:18" s="6" customFormat="1" ht="12.75"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</row>
    <row r="2732" spans="3:18" s="6" customFormat="1" ht="12.75"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</row>
    <row r="2733" spans="3:18" s="6" customFormat="1" ht="12.75"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</row>
    <row r="2734" spans="3:18" s="6" customFormat="1" ht="12.75"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</row>
    <row r="2735" spans="3:18" s="6" customFormat="1" ht="12.75"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</row>
    <row r="2736" spans="3:18" s="6" customFormat="1" ht="12.75"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</row>
    <row r="2737" spans="3:18" s="6" customFormat="1" ht="12.75"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</row>
    <row r="2738" spans="3:18" s="6" customFormat="1" ht="12.75"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</row>
    <row r="2739" spans="3:18" s="6" customFormat="1" ht="12.75"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</row>
    <row r="2740" spans="3:18" s="6" customFormat="1" ht="12.75"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</row>
    <row r="2741" spans="3:18" s="6" customFormat="1" ht="12.75"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</row>
    <row r="2742" spans="3:18" s="6" customFormat="1" ht="12.75"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</row>
    <row r="2743" spans="3:18" s="6" customFormat="1" ht="12.75"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</row>
    <row r="2744" spans="3:18" s="6" customFormat="1" ht="12.75"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</row>
    <row r="2745" spans="3:18" s="6" customFormat="1" ht="12.75"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</row>
    <row r="2746" spans="3:18" s="6" customFormat="1" ht="12.75"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</row>
    <row r="2747" spans="3:18" s="6" customFormat="1" ht="12.75"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</row>
    <row r="2748" spans="3:18" s="6" customFormat="1" ht="12.75"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</row>
    <row r="2749" spans="3:18" s="6" customFormat="1" ht="12.75"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</row>
    <row r="2750" spans="3:18" s="6" customFormat="1" ht="12.75"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</row>
    <row r="2751" spans="3:18" s="6" customFormat="1" ht="12.75"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</row>
    <row r="2752" spans="3:18" s="6" customFormat="1" ht="12.75"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</row>
    <row r="2753" spans="3:18" s="6" customFormat="1" ht="12.75"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</row>
    <row r="2754" spans="3:18" s="6" customFormat="1" ht="12.75"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</row>
    <row r="2755" spans="3:18" s="6" customFormat="1" ht="12.75"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</row>
    <row r="2756" spans="3:18" s="6" customFormat="1" ht="12.75"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</row>
    <row r="2757" spans="3:18" s="6" customFormat="1" ht="12.75"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</row>
    <row r="2758" spans="3:18" s="6" customFormat="1" ht="12.75"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</row>
    <row r="2759" spans="3:18" s="6" customFormat="1" ht="12.75"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</row>
    <row r="2760" spans="3:18" s="6" customFormat="1" ht="12.75"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</row>
    <row r="2761" spans="3:18" s="6" customFormat="1" ht="12.75"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</row>
    <row r="2762" spans="3:18" s="6" customFormat="1" ht="12.75"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</row>
    <row r="2763" spans="3:18" s="6" customFormat="1" ht="12.75"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</row>
    <row r="2764" spans="3:18" s="6" customFormat="1" ht="12.75"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</row>
    <row r="2765" spans="3:18" s="6" customFormat="1" ht="12.75"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</row>
    <row r="2766" spans="3:18" s="6" customFormat="1" ht="12.75"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</row>
    <row r="2767" spans="3:18" s="6" customFormat="1" ht="12.75"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</row>
    <row r="2768" spans="3:18" s="6" customFormat="1" ht="12.75"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</row>
    <row r="2769" spans="3:18" s="6" customFormat="1" ht="12.75"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</row>
    <row r="2770" spans="3:18" s="6" customFormat="1" ht="12.75"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</row>
    <row r="2771" spans="3:18" s="6" customFormat="1" ht="12.75"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</row>
    <row r="2772" spans="3:18" s="6" customFormat="1" ht="12.75"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</row>
    <row r="2773" spans="3:18" s="6" customFormat="1" ht="12.75"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</row>
    <row r="2774" spans="3:18" s="6" customFormat="1" ht="12.75"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</row>
    <row r="2775" spans="3:18" s="6" customFormat="1" ht="12.75"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</row>
    <row r="2776" spans="3:18" s="6" customFormat="1" ht="12.75"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</row>
    <row r="2777" spans="3:18" s="6" customFormat="1" ht="12.75"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</row>
    <row r="2778" spans="3:18" s="6" customFormat="1" ht="12.75"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</row>
    <row r="2779" spans="3:18" s="6" customFormat="1" ht="12.75"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</row>
    <row r="2780" spans="3:18" s="6" customFormat="1" ht="12.75"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</row>
    <row r="2781" spans="3:18" s="6" customFormat="1" ht="12.75"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</row>
    <row r="2782" spans="3:18" s="6" customFormat="1" ht="12.75"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</row>
    <row r="2783" spans="3:18" s="6" customFormat="1" ht="12.75"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</row>
    <row r="2784" spans="3:18" s="6" customFormat="1" ht="12.75"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</row>
    <row r="2785" spans="3:18" s="6" customFormat="1" ht="12.75"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</row>
    <row r="2786" spans="3:18" s="6" customFormat="1" ht="12.75"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</row>
    <row r="2787" spans="3:18" s="6" customFormat="1" ht="12.75"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</row>
    <row r="2788" spans="3:18" s="6" customFormat="1" ht="12.75"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</row>
    <row r="2789" spans="3:18" s="6" customFormat="1" ht="12.75"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</row>
    <row r="2790" spans="3:18" s="6" customFormat="1" ht="12.75"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</row>
    <row r="2791" spans="3:18" s="6" customFormat="1" ht="12.75"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</row>
    <row r="2792" spans="3:18" s="6" customFormat="1" ht="12.75"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</row>
    <row r="2793" spans="3:18" s="6" customFormat="1" ht="12.75"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</row>
    <row r="2794" spans="3:18" s="6" customFormat="1" ht="12.75"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</row>
    <row r="2795" spans="3:18" s="6" customFormat="1" ht="12.75"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</row>
    <row r="2796" spans="3:18" s="6" customFormat="1" ht="12.75"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</row>
    <row r="2797" spans="3:18" s="6" customFormat="1" ht="12.75"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</row>
    <row r="2798" spans="3:18" s="6" customFormat="1" ht="12.75"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</row>
    <row r="2799" spans="3:18" s="6" customFormat="1" ht="12.75"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</row>
    <row r="2800" spans="3:18" s="6" customFormat="1" ht="12.75"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</row>
    <row r="2801" spans="3:18" s="6" customFormat="1" ht="12.75"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</row>
    <row r="2802" spans="3:18" s="6" customFormat="1" ht="12.75"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</row>
    <row r="2803" spans="3:18" s="6" customFormat="1" ht="12.75"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</row>
    <row r="2804" spans="3:18" s="6" customFormat="1" ht="12.75"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</row>
    <row r="2805" spans="3:18" s="6" customFormat="1" ht="12.75"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</row>
    <row r="2806" spans="3:18" s="6" customFormat="1" ht="12.75"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</row>
    <row r="2807" spans="3:18" s="6" customFormat="1" ht="12.75"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</row>
    <row r="2808" spans="3:18" s="6" customFormat="1" ht="12.75"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</row>
    <row r="2809" spans="3:18" s="6" customFormat="1" ht="12.75"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</row>
    <row r="2810" spans="3:18" s="6" customFormat="1" ht="12.75"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</row>
    <row r="2811" spans="3:18" s="6" customFormat="1" ht="12.75"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</row>
    <row r="2812" spans="3:18" s="6" customFormat="1" ht="12.75"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</row>
    <row r="2813" spans="3:18" s="6" customFormat="1" ht="12.75"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</row>
    <row r="2814" spans="3:18" s="6" customFormat="1" ht="12.75"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</row>
    <row r="2815" spans="3:18" s="6" customFormat="1" ht="12.75"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</row>
    <row r="2816" spans="3:18" s="6" customFormat="1" ht="12.75"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</row>
    <row r="2817" spans="3:18" s="6" customFormat="1" ht="12.75"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</row>
    <row r="2818" spans="3:18" s="6" customFormat="1" ht="12.75"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</row>
    <row r="2819" spans="3:18" s="6" customFormat="1" ht="12.75"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</row>
    <row r="2820" spans="3:18" s="6" customFormat="1" ht="12.75"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</row>
    <row r="2821" spans="3:18" s="6" customFormat="1" ht="12.75"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</row>
    <row r="2822" spans="3:18" s="6" customFormat="1" ht="12.75"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</row>
    <row r="2823" spans="3:18" s="6" customFormat="1" ht="12.75"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</row>
    <row r="2824" spans="3:18" s="6" customFormat="1" ht="12.75"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</row>
    <row r="2825" spans="3:18" s="6" customFormat="1" ht="12.75"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</row>
    <row r="2826" spans="3:18" s="6" customFormat="1" ht="12.75"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</row>
    <row r="2827" spans="3:18" s="6" customFormat="1" ht="12.75"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</row>
    <row r="2828" spans="3:18" s="6" customFormat="1" ht="12.75"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</row>
    <row r="2829" spans="3:18" s="6" customFormat="1" ht="12.75"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</row>
    <row r="2830" spans="3:18" s="6" customFormat="1" ht="12.75"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</row>
    <row r="2831" spans="3:18" s="6" customFormat="1" ht="12.75"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</row>
    <row r="2832" spans="3:18" s="6" customFormat="1" ht="12.75"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</row>
    <row r="2833" spans="3:18" s="6" customFormat="1" ht="12.75"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</row>
    <row r="2834" spans="3:18" s="6" customFormat="1" ht="12.75"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</row>
    <row r="2835" spans="3:18" s="6" customFormat="1" ht="12.75"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</row>
    <row r="2836" spans="3:18" s="6" customFormat="1" ht="12.75"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</row>
    <row r="2837" spans="3:18" s="6" customFormat="1" ht="12.75"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</row>
    <row r="2838" spans="3:18" s="6" customFormat="1" ht="12.75"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</row>
    <row r="2839" spans="3:18" s="6" customFormat="1" ht="12.75"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</row>
    <row r="2840" spans="3:18" s="6" customFormat="1" ht="12.75"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</row>
    <row r="2841" spans="3:18" s="6" customFormat="1" ht="12.75"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</row>
    <row r="2842" spans="3:18" s="6" customFormat="1" ht="12.75"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</row>
    <row r="2843" spans="3:18" s="6" customFormat="1" ht="12.75"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</row>
    <row r="2844" spans="3:18" s="6" customFormat="1" ht="12.75"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</row>
    <row r="2845" spans="3:18" s="6" customFormat="1" ht="12.75"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</row>
    <row r="2846" spans="3:18" s="6" customFormat="1" ht="12.75"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</row>
    <row r="2847" spans="3:18" s="6" customFormat="1" ht="12.75"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</row>
    <row r="2848" spans="3:18" s="6" customFormat="1" ht="12.75"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</row>
    <row r="2849" spans="3:18" s="6" customFormat="1" ht="12.75"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</row>
    <row r="2850" spans="3:18" s="6" customFormat="1" ht="12.75"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</row>
    <row r="2851" spans="3:18" s="6" customFormat="1" ht="12.75"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</row>
    <row r="2852" spans="3:18" s="6" customFormat="1" ht="12.75"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</row>
    <row r="2853" spans="3:18" s="6" customFormat="1" ht="12.75"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</row>
    <row r="2854" spans="3:18" s="6" customFormat="1" ht="12.75"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</row>
    <row r="2855" spans="3:18" s="6" customFormat="1" ht="12.75"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</row>
    <row r="2856" spans="3:18" s="6" customFormat="1" ht="12.75"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</row>
    <row r="2857" spans="3:18" s="6" customFormat="1" ht="12.75"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</row>
    <row r="2858" spans="3:18" s="6" customFormat="1" ht="12.75"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</row>
    <row r="2859" spans="3:18" s="6" customFormat="1" ht="12.75"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</row>
    <row r="2860" spans="3:18" s="6" customFormat="1" ht="12.75"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</row>
    <row r="2861" spans="3:18" s="6" customFormat="1" ht="12.75"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</row>
    <row r="2862" spans="3:18" s="6" customFormat="1" ht="12.75"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</row>
    <row r="2863" spans="3:18" s="6" customFormat="1" ht="12.75"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</row>
    <row r="2864" spans="3:18" s="6" customFormat="1" ht="12.75"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</row>
    <row r="2865" spans="3:18" s="6" customFormat="1" ht="12.75"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</row>
    <row r="2866" spans="3:18" s="6" customFormat="1" ht="12.75"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</row>
    <row r="2867" spans="3:18" s="6" customFormat="1" ht="12.75"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</row>
    <row r="2868" spans="3:18" s="6" customFormat="1" ht="12.75"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</row>
    <row r="2869" spans="3:18" s="6" customFormat="1" ht="12.75"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</row>
    <row r="2870" spans="3:18" s="6" customFormat="1" ht="12.75"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</row>
    <row r="2871" spans="3:18" s="6" customFormat="1" ht="12.75"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</row>
    <row r="2872" spans="3:18" s="6" customFormat="1" ht="12.75"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</row>
    <row r="2873" spans="3:18" s="6" customFormat="1" ht="12.75"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</row>
    <row r="2874" spans="3:18" s="6" customFormat="1" ht="12.75"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</row>
    <row r="2875" spans="3:18" s="6" customFormat="1" ht="12.75"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</row>
    <row r="2876" spans="3:18" s="6" customFormat="1" ht="12.75"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</row>
    <row r="2877" spans="3:18" s="6" customFormat="1" ht="12.75"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</row>
    <row r="2878" spans="3:18" s="6" customFormat="1" ht="12.75"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</row>
    <row r="2879" spans="3:18" s="6" customFormat="1" ht="12.75"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</row>
    <row r="2880" spans="3:18" s="6" customFormat="1" ht="12.75"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</row>
    <row r="2881" spans="3:18" s="6" customFormat="1" ht="12.75"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</row>
    <row r="2882" spans="3:18" s="6" customFormat="1" ht="12.75"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</row>
    <row r="2883" spans="3:18" s="6" customFormat="1" ht="12.75"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</row>
    <row r="2884" spans="3:18" s="6" customFormat="1" ht="12.75"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</row>
    <row r="2885" spans="3:18" s="6" customFormat="1" ht="12.75"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</row>
    <row r="2886" spans="3:18" s="6" customFormat="1" ht="12.75"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</row>
    <row r="2887" spans="3:18" s="6" customFormat="1" ht="12.75"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</row>
    <row r="2888" spans="3:18" s="6" customFormat="1" ht="12.75"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</row>
    <row r="2889" spans="3:18" s="6" customFormat="1" ht="12.75"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</row>
    <row r="2890" spans="3:18" s="6" customFormat="1" ht="12.75"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</row>
    <row r="2891" spans="3:18" s="6" customFormat="1" ht="12.75"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</row>
    <row r="2892" spans="3:18" s="6" customFormat="1" ht="12.75"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</row>
    <row r="2893" spans="3:18" s="6" customFormat="1" ht="12.75"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</row>
    <row r="2894" spans="3:18" s="6" customFormat="1" ht="12.75"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</row>
    <row r="2895" spans="3:18" s="6" customFormat="1" ht="12.75"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</row>
    <row r="2896" spans="3:18" s="6" customFormat="1" ht="12.75"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</row>
    <row r="2897" spans="3:18" s="6" customFormat="1" ht="12.75"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</row>
    <row r="2898" spans="3:18" s="6" customFormat="1" ht="12.75"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</row>
    <row r="2899" spans="3:18" s="6" customFormat="1" ht="12.75"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</row>
    <row r="2900" spans="3:18" s="6" customFormat="1" ht="12.75"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</row>
    <row r="2901" spans="3:18" s="6" customFormat="1" ht="12.75"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</row>
    <row r="2902" spans="3:18" s="6" customFormat="1" ht="12.75"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</row>
    <row r="2903" spans="3:18" s="6" customFormat="1" ht="12.75"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</row>
    <row r="2904" spans="3:18" s="6" customFormat="1" ht="12.75"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</row>
    <row r="2905" spans="3:18" s="6" customFormat="1" ht="12.75"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</row>
    <row r="2906" spans="3:18" s="6" customFormat="1" ht="12.75"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</row>
    <row r="2907" spans="3:18" s="6" customFormat="1" ht="12.75"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</row>
    <row r="2908" spans="3:18" s="6" customFormat="1" ht="12.75"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</row>
    <row r="2909" spans="3:18" s="6" customFormat="1" ht="12.75"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</row>
    <row r="2910" spans="3:18" s="6" customFormat="1" ht="12.75"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</row>
    <row r="2911" spans="3:18" s="6" customFormat="1" ht="12.75"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</row>
    <row r="2912" spans="3:18" s="6" customFormat="1" ht="12.75"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</row>
    <row r="2913" spans="3:18" s="6" customFormat="1" ht="12.75"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</row>
    <row r="2914" spans="3:18" s="6" customFormat="1" ht="12.75"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</row>
    <row r="2915" spans="3:18" s="6" customFormat="1" ht="12.75"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</row>
    <row r="2916" spans="3:18" s="6" customFormat="1" ht="12.75"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</row>
    <row r="2917" spans="3:18" s="6" customFormat="1" ht="12.75"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</row>
    <row r="2918" spans="3:18" s="6" customFormat="1" ht="12.75"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</row>
    <row r="2919" spans="3:18" s="6" customFormat="1" ht="12.75"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</row>
    <row r="2920" spans="3:18" s="6" customFormat="1" ht="12.75"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</row>
    <row r="2921" spans="3:18" s="6" customFormat="1" ht="12.75"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</row>
    <row r="2922" spans="3:18" s="6" customFormat="1" ht="12.75"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</row>
    <row r="2923" spans="3:18" s="6" customFormat="1" ht="12.75"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</row>
    <row r="2924" spans="3:18" s="6" customFormat="1" ht="12.75"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</row>
    <row r="2925" spans="3:18" s="6" customFormat="1" ht="12.75"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</row>
    <row r="2926" spans="3:18" s="6" customFormat="1" ht="12.75"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</row>
    <row r="2927" spans="3:18" s="6" customFormat="1" ht="12.75"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</row>
    <row r="2928" spans="3:18" s="6" customFormat="1" ht="12.75"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</row>
    <row r="2929" spans="3:18" s="6" customFormat="1" ht="12.75"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</row>
    <row r="2930" spans="3:18" s="6" customFormat="1" ht="12.75"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</row>
    <row r="2931" spans="3:18" s="6" customFormat="1" ht="12.75"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</row>
    <row r="2932" spans="3:18" s="6" customFormat="1" ht="12.75"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</row>
    <row r="2933" spans="3:18" s="6" customFormat="1" ht="12.75"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</row>
    <row r="2934" spans="3:18" s="6" customFormat="1" ht="12.75"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</row>
    <row r="2935" spans="3:18" s="6" customFormat="1" ht="12.75"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</row>
    <row r="2936" spans="3:18" s="6" customFormat="1" ht="12.75"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</row>
    <row r="2937" spans="3:18" s="6" customFormat="1" ht="12.75"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</row>
    <row r="2938" spans="3:18" s="6" customFormat="1" ht="12.75"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</row>
    <row r="2939" spans="3:18" s="6" customFormat="1" ht="12.75"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</row>
    <row r="2940" spans="3:18" s="6" customFormat="1" ht="12.75"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</row>
    <row r="2941" spans="3:18" s="6" customFormat="1" ht="12.75"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</row>
    <row r="2942" spans="3:18" s="6" customFormat="1" ht="12.75"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</row>
    <row r="2943" spans="3:18" s="6" customFormat="1" ht="12.75"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</row>
    <row r="2944" spans="3:18" s="6" customFormat="1" ht="12.75"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</row>
    <row r="2945" spans="3:18" s="6" customFormat="1" ht="12.75"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</row>
    <row r="2946" spans="3:18" s="6" customFormat="1" ht="12.75"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</row>
    <row r="2947" spans="3:18" s="6" customFormat="1" ht="12.75"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</row>
    <row r="2948" spans="3:18" s="6" customFormat="1" ht="12.75"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</row>
    <row r="2949" spans="3:18" s="6" customFormat="1" ht="12.75"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</row>
    <row r="2950" spans="3:18" s="6" customFormat="1" ht="12.75"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</row>
    <row r="2951" spans="3:18" s="6" customFormat="1" ht="12.75"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</row>
    <row r="2952" spans="3:18" s="6" customFormat="1" ht="12.75"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</row>
    <row r="2953" spans="3:18" s="6" customFormat="1" ht="12.75"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</row>
    <row r="2954" spans="3:18" s="6" customFormat="1" ht="12.75"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</row>
    <row r="2955" spans="3:18" s="6" customFormat="1" ht="12.75"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</row>
    <row r="2956" spans="3:18" s="6" customFormat="1" ht="12.75"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</row>
    <row r="2957" spans="3:18" s="6" customFormat="1" ht="12.75"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</row>
    <row r="2958" spans="3:18" s="6" customFormat="1" ht="12.75"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</row>
    <row r="2959" spans="3:18" s="6" customFormat="1" ht="12.75"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</row>
    <row r="2960" spans="3:18" s="6" customFormat="1" ht="12.75"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</row>
    <row r="2961" spans="3:18" s="6" customFormat="1" ht="12.75"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</row>
    <row r="2962" spans="3:18" s="6" customFormat="1" ht="12.75"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</row>
    <row r="2963" spans="3:18" s="6" customFormat="1" ht="12.75"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</row>
    <row r="2964" spans="3:18" s="6" customFormat="1" ht="12.75"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</row>
    <row r="2965" spans="3:18" s="6" customFormat="1" ht="12.75"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</row>
    <row r="2966" spans="3:18" s="6" customFormat="1" ht="12.75"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</row>
    <row r="2967" spans="3:18" s="6" customFormat="1" ht="12.75"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</row>
    <row r="2968" spans="3:18" s="6" customFormat="1" ht="12.75"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</row>
    <row r="2969" spans="3:18" s="6" customFormat="1" ht="12.75"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</row>
    <row r="2970" spans="3:18" s="6" customFormat="1" ht="12.75"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</row>
    <row r="2971" spans="3:18" s="6" customFormat="1" ht="12.75"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</row>
    <row r="2972" spans="3:18" s="6" customFormat="1" ht="12.75"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</row>
    <row r="2973" spans="3:18" s="6" customFormat="1" ht="12.75"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</row>
    <row r="2974" spans="3:18" s="6" customFormat="1" ht="12.75"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</row>
    <row r="2975" spans="3:18" s="6" customFormat="1" ht="12.75"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</row>
    <row r="2976" spans="3:18" s="6" customFormat="1" ht="12.75"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</row>
    <row r="2977" spans="3:18" s="6" customFormat="1" ht="12.75"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</row>
    <row r="2978" spans="3:18" s="6" customFormat="1" ht="12.75"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</row>
    <row r="2979" spans="3:18" s="6" customFormat="1" ht="12.75"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</row>
    <row r="2980" spans="3:18" s="6" customFormat="1" ht="12.75"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</row>
    <row r="2981" spans="3:18" s="6" customFormat="1" ht="12.75"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</row>
    <row r="2982" spans="3:18" s="6" customFormat="1" ht="12.75"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</row>
    <row r="2983" spans="3:18" s="6" customFormat="1" ht="12.75"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</row>
    <row r="2984" spans="3:18" s="6" customFormat="1" ht="12.75"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</row>
    <row r="2985" spans="3:18" s="6" customFormat="1" ht="12.75"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</row>
    <row r="2986" spans="3:18" s="6" customFormat="1" ht="12.75"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</row>
    <row r="2987" spans="3:18" s="6" customFormat="1" ht="12.75"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</row>
    <row r="2988" spans="3:18" s="6" customFormat="1" ht="12.75"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</row>
    <row r="2989" spans="3:18" s="6" customFormat="1" ht="12.75"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</row>
    <row r="2990" spans="3:18" s="6" customFormat="1" ht="12.75"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</row>
    <row r="2991" spans="3:18" s="6" customFormat="1" ht="12.75"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</row>
    <row r="2992" spans="3:18" s="6" customFormat="1" ht="12.75"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</row>
    <row r="2993" spans="3:18" s="6" customFormat="1" ht="12.75"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</row>
    <row r="2994" spans="3:18" s="6" customFormat="1" ht="12.75"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</row>
    <row r="2995" spans="3:18" s="6" customFormat="1" ht="12.75"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</row>
    <row r="2996" spans="3:18" s="6" customFormat="1" ht="12.75"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</row>
    <row r="2997" spans="3:18" s="6" customFormat="1" ht="12.75"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</row>
    <row r="2998" spans="3:18" s="6" customFormat="1" ht="12.75"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</row>
    <row r="2999" spans="3:18" s="6" customFormat="1" ht="12.75"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</row>
    <row r="3000" spans="3:18" s="6" customFormat="1" ht="12.75"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</row>
    <row r="3001" spans="3:18" s="6" customFormat="1" ht="12.75"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</row>
    <row r="3002" spans="3:18" s="6" customFormat="1" ht="12.75"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</row>
    <row r="3003" spans="3:18" s="6" customFormat="1" ht="12.75"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</row>
    <row r="3004" spans="3:18" s="6" customFormat="1" ht="12.75"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</row>
    <row r="3005" spans="3:18" s="6" customFormat="1" ht="12.75"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</row>
    <row r="3006" spans="3:18" s="6" customFormat="1" ht="12.75"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</row>
    <row r="3007" spans="3:18" s="6" customFormat="1" ht="12.75"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</row>
    <row r="3008" spans="3:18" s="6" customFormat="1" ht="12.75"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</row>
    <row r="3009" spans="3:18" s="6" customFormat="1" ht="12.75"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</row>
    <row r="3010" spans="3:18" s="6" customFormat="1" ht="12.75"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</row>
    <row r="3011" spans="3:18" s="6" customFormat="1" ht="12.75"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</row>
    <row r="3012" spans="3:18" s="6" customFormat="1" ht="12.75"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</row>
    <row r="3013" spans="3:18" s="6" customFormat="1" ht="12.75"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</row>
    <row r="3014" spans="3:18" s="6" customFormat="1" ht="12.75"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</row>
    <row r="3015" spans="3:18" s="6" customFormat="1" ht="12.75"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</row>
    <row r="3016" spans="3:18" s="6" customFormat="1" ht="12.75"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</row>
    <row r="3017" spans="3:18" s="6" customFormat="1" ht="12.75"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</row>
    <row r="3018" spans="3:18" s="6" customFormat="1" ht="12.75"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</row>
    <row r="3019" spans="3:18" s="6" customFormat="1" ht="12.75"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</row>
    <row r="3020" spans="3:18" s="6" customFormat="1" ht="12.75"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</row>
    <row r="3021" spans="3:18" s="6" customFormat="1" ht="12.75"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</row>
    <row r="3022" spans="3:18" s="6" customFormat="1" ht="12.75"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</row>
    <row r="3023" spans="3:18" s="6" customFormat="1" ht="12.75"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</row>
    <row r="3024" spans="3:18" s="6" customFormat="1" ht="12.75"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</row>
    <row r="3025" spans="3:18" s="6" customFormat="1" ht="12.75"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</row>
    <row r="3026" spans="3:18" s="6" customFormat="1" ht="12.75"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</row>
    <row r="3027" spans="3:18" s="6" customFormat="1" ht="12.75"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</row>
    <row r="3028" spans="3:18" s="6" customFormat="1" ht="12.75"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</row>
    <row r="3029" spans="3:18" s="6" customFormat="1" ht="12.75"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</row>
    <row r="3030" spans="3:18" s="6" customFormat="1" ht="12.75"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</row>
    <row r="3031" spans="3:18" s="6" customFormat="1" ht="12.75"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</row>
    <row r="3032" spans="3:18" s="6" customFormat="1" ht="12.75"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</row>
    <row r="3033" spans="3:18" s="6" customFormat="1" ht="12.75"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</row>
    <row r="3034" spans="3:18" s="6" customFormat="1" ht="12.75"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</row>
    <row r="3035" spans="3:18" s="6" customFormat="1" ht="12.75"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</row>
    <row r="3036" spans="3:18" s="6" customFormat="1" ht="12.75"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</row>
    <row r="3037" spans="3:18" s="6" customFormat="1" ht="12.75"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</row>
    <row r="3038" spans="3:18" s="6" customFormat="1" ht="12.75"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</row>
    <row r="3039" spans="3:18" s="6" customFormat="1" ht="12.75"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</row>
    <row r="3040" spans="3:18" s="6" customFormat="1" ht="12.75"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</row>
    <row r="3041" spans="3:18" s="6" customFormat="1" ht="12.75"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</row>
    <row r="3042" spans="3:18" s="6" customFormat="1" ht="12.75"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</row>
    <row r="3043" spans="3:18" s="6" customFormat="1" ht="12.75"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</row>
    <row r="3044" spans="3:18" s="6" customFormat="1" ht="12.75"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</row>
    <row r="3045" spans="3:18" s="6" customFormat="1" ht="12.75"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</row>
    <row r="3046" spans="3:18" s="6" customFormat="1" ht="12.75"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</row>
    <row r="3047" spans="3:18" s="6" customFormat="1" ht="12.75"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</row>
    <row r="3048" spans="3:18" s="6" customFormat="1" ht="12.75"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</row>
    <row r="3049" spans="3:18" s="6" customFormat="1" ht="12.75"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</row>
    <row r="3050" spans="3:18" s="6" customFormat="1" ht="12.75"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</row>
    <row r="3051" spans="3:18" s="6" customFormat="1" ht="12.75"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</row>
    <row r="3052" spans="3:18" s="6" customFormat="1" ht="12.75"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</row>
    <row r="3053" spans="3:18" s="6" customFormat="1" ht="12.75"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</row>
    <row r="3054" spans="3:18" s="6" customFormat="1" ht="12.75"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</row>
    <row r="3055" spans="3:18" s="6" customFormat="1" ht="12.75"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</row>
    <row r="3056" spans="3:18" s="6" customFormat="1" ht="12.75"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</row>
    <row r="3057" spans="3:18" s="6" customFormat="1" ht="12.75"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</row>
    <row r="3058" spans="3:18" s="6" customFormat="1" ht="12.75"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</row>
    <row r="3059" spans="3:18" s="6" customFormat="1" ht="12.75"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</row>
    <row r="3060" spans="3:18" s="6" customFormat="1" ht="12.75"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</row>
    <row r="3061" spans="3:18" s="6" customFormat="1" ht="12.75"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</row>
    <row r="3062" spans="3:18" s="6" customFormat="1" ht="12.75"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</row>
    <row r="3063" spans="3:18" s="6" customFormat="1" ht="12.75"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</row>
    <row r="3064" spans="3:18" s="6" customFormat="1" ht="12.75"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</row>
    <row r="3065" spans="3:18" s="6" customFormat="1" ht="12.75"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</row>
    <row r="3066" spans="3:18" s="6" customFormat="1" ht="12.75"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</row>
    <row r="3067" spans="3:18" s="6" customFormat="1" ht="12.75"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</row>
    <row r="3068" spans="3:18" s="6" customFormat="1" ht="12.75"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</row>
    <row r="3069" spans="3:18" s="6" customFormat="1" ht="12.75"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</row>
    <row r="3070" spans="3:18" s="6" customFormat="1" ht="12.75"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</row>
    <row r="3071" spans="3:18" s="6" customFormat="1" ht="12.75"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</row>
    <row r="3072" spans="3:18" s="6" customFormat="1" ht="12.75"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</row>
    <row r="3073" spans="3:18" s="6" customFormat="1" ht="12.75"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</row>
    <row r="3074" spans="3:18" s="6" customFormat="1" ht="12.75"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</row>
    <row r="3075" spans="3:18" s="6" customFormat="1" ht="12.75"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</row>
    <row r="3076" spans="3:18" s="6" customFormat="1" ht="12.75"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</row>
    <row r="3077" spans="3:18" s="6" customFormat="1" ht="12.75"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</row>
    <row r="3078" spans="3:18" s="6" customFormat="1" ht="12.75"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</row>
    <row r="3079" spans="3:18" s="6" customFormat="1" ht="12.75"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</row>
    <row r="3080" spans="3:18" s="6" customFormat="1" ht="12.75"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</row>
    <row r="3081" spans="3:18" s="6" customFormat="1" ht="12.75"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</row>
    <row r="3082" spans="3:18" s="6" customFormat="1" ht="12.75"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</row>
    <row r="3083" spans="3:18" s="6" customFormat="1" ht="12.75"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</row>
    <row r="3084" spans="3:18" s="6" customFormat="1" ht="12.75"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</row>
    <row r="3085" spans="3:18" s="6" customFormat="1" ht="12.75"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</row>
    <row r="3086" spans="3:18" s="6" customFormat="1" ht="12.75"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</row>
    <row r="3087" spans="3:18" s="6" customFormat="1" ht="12.75"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</row>
    <row r="3088" spans="3:18" s="6" customFormat="1" ht="12.75"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</row>
    <row r="3089" spans="3:18" s="6" customFormat="1" ht="12.75"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</row>
    <row r="3090" spans="3:18" s="6" customFormat="1" ht="12.75"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</row>
    <row r="3091" spans="3:18" s="6" customFormat="1" ht="12.75"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</row>
    <row r="3092" spans="3:18" s="6" customFormat="1" ht="12.75"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</row>
    <row r="3093" spans="3:18" s="6" customFormat="1" ht="12.75"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</row>
    <row r="3094" spans="3:18" s="6" customFormat="1" ht="12.75"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</row>
    <row r="3095" spans="3:18" s="6" customFormat="1" ht="12.75"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</row>
    <row r="3096" spans="3:18" s="6" customFormat="1" ht="12.75"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</row>
    <row r="3097" spans="3:18" s="6" customFormat="1" ht="12.75"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</row>
    <row r="3098" spans="3:18" s="6" customFormat="1" ht="12.75"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</row>
    <row r="3099" spans="3:18" s="6" customFormat="1" ht="12.75"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</row>
    <row r="3100" spans="3:18" s="6" customFormat="1" ht="12.75"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</row>
    <row r="3101" spans="3:18" s="6" customFormat="1" ht="12.75"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</row>
    <row r="3102" spans="3:18" s="6" customFormat="1" ht="12.75"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</row>
    <row r="3103" spans="3:18" s="6" customFormat="1" ht="12.75"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</row>
    <row r="3104" spans="3:18" s="6" customFormat="1" ht="12.75"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</row>
    <row r="3105" spans="3:18" s="6" customFormat="1" ht="12.75"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</row>
    <row r="3106" spans="3:18" s="6" customFormat="1" ht="12.75"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</row>
    <row r="3107" spans="3:18" s="6" customFormat="1" ht="12.75"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</row>
    <row r="3108" spans="3:18" s="6" customFormat="1" ht="12.75"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</row>
    <row r="3109" spans="3:18" s="6" customFormat="1" ht="12.75"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</row>
    <row r="3110" spans="3:18" s="6" customFormat="1" ht="12.75"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</row>
    <row r="3111" spans="3:18" s="6" customFormat="1" ht="12.75"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</row>
    <row r="3112" spans="3:18" s="6" customFormat="1" ht="12.75"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</row>
    <row r="3113" spans="3:18" s="6" customFormat="1" ht="12.75"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</row>
    <row r="3114" spans="3:18" s="6" customFormat="1" ht="12.75"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</row>
    <row r="3115" spans="3:18" s="6" customFormat="1" ht="12.75"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</row>
    <row r="3116" spans="3:18" s="6" customFormat="1" ht="12.75"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</row>
    <row r="3117" spans="3:18" s="6" customFormat="1" ht="12.75"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</row>
    <row r="3118" spans="3:18" s="6" customFormat="1" ht="12.75"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</row>
    <row r="3119" spans="3:18" s="6" customFormat="1" ht="12.75"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</row>
    <row r="3120" spans="3:18" s="6" customFormat="1" ht="12.75"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</row>
    <row r="3121" spans="3:18" s="6" customFormat="1" ht="12.75"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</row>
    <row r="3122" spans="3:18" s="6" customFormat="1" ht="12.75"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</row>
    <row r="3123" spans="3:18" s="6" customFormat="1" ht="12.75"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</row>
    <row r="3124" spans="3:18" s="6" customFormat="1" ht="12.75"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</row>
    <row r="3125" spans="3:18" s="6" customFormat="1" ht="12.75"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</row>
    <row r="3126" spans="3:18" s="6" customFormat="1" ht="12.75"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</row>
    <row r="3127" spans="3:18" s="6" customFormat="1" ht="12.75"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</row>
    <row r="3128" spans="3:18" s="6" customFormat="1" ht="12.75"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</row>
    <row r="3129" spans="3:18" s="6" customFormat="1" ht="12.75"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</row>
    <row r="3130" spans="3:18" s="6" customFormat="1" ht="12.75"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</row>
    <row r="3131" spans="3:18" s="6" customFormat="1" ht="12.75"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</row>
    <row r="3132" spans="3:18" s="6" customFormat="1" ht="12.75"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</row>
    <row r="3133" spans="3:18" s="6" customFormat="1" ht="12.75"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</row>
    <row r="3134" spans="3:18" s="6" customFormat="1" ht="12.75"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</row>
    <row r="3135" spans="3:18" s="6" customFormat="1" ht="12.75"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</row>
    <row r="3136" spans="3:18" s="6" customFormat="1" ht="12.75"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</row>
    <row r="3137" spans="3:18" s="6" customFormat="1" ht="12.75"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</row>
    <row r="3138" spans="3:18" s="6" customFormat="1" ht="12.75"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</row>
    <row r="3139" spans="3:18" s="6" customFormat="1" ht="12.75"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</row>
    <row r="3140" spans="3:18" s="6" customFormat="1" ht="12.75"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</row>
    <row r="3141" spans="3:18" s="6" customFormat="1" ht="12.75"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</row>
    <row r="3142" spans="3:18" s="6" customFormat="1" ht="12.75"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</row>
    <row r="3143" spans="3:18" s="6" customFormat="1" ht="12.75"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</row>
    <row r="3144" spans="3:18" s="6" customFormat="1" ht="12.75"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</row>
    <row r="3145" spans="3:18" s="6" customFormat="1" ht="12.75"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</row>
    <row r="3146" spans="3:18" s="6" customFormat="1" ht="12.75"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</row>
    <row r="3147" spans="3:18" s="6" customFormat="1" ht="12.75"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</row>
    <row r="3148" spans="3:18" s="6" customFormat="1" ht="12.75"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</row>
    <row r="3149" spans="3:18" s="6" customFormat="1" ht="12.75"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</row>
    <row r="3150" spans="3:18" s="6" customFormat="1" ht="12.75"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</row>
    <row r="3151" spans="3:18" s="6" customFormat="1" ht="12.75"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</row>
    <row r="3152" spans="3:18" s="6" customFormat="1" ht="12.75"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</row>
    <row r="3153" spans="3:18" s="6" customFormat="1" ht="12.75"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</row>
    <row r="3154" spans="3:18" s="6" customFormat="1" ht="12.75"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</row>
    <row r="3155" spans="3:18" s="6" customFormat="1" ht="12.75"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</row>
    <row r="3156" spans="3:18" s="6" customFormat="1" ht="12.75"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</row>
    <row r="3157" spans="3:18" s="6" customFormat="1" ht="12.75"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</row>
    <row r="3158" spans="3:18" s="6" customFormat="1" ht="12.75"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</row>
    <row r="3159" spans="3:18" s="6" customFormat="1" ht="12.75"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</row>
    <row r="3160" spans="3:18" s="6" customFormat="1" ht="12.75"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</row>
    <row r="3161" spans="3:18" s="6" customFormat="1" ht="12.75"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</row>
    <row r="3162" spans="3:18" s="6" customFormat="1" ht="12.75"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</row>
    <row r="3163" spans="3:18" s="6" customFormat="1" ht="12.75"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</row>
    <row r="3164" spans="3:18" s="6" customFormat="1" ht="12.75"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</row>
    <row r="3165" spans="3:18" s="6" customFormat="1" ht="12.75"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</row>
    <row r="3166" spans="3:18" s="6" customFormat="1" ht="12.75"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</row>
    <row r="3167" spans="3:18" s="6" customFormat="1" ht="12.75"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</row>
    <row r="3168" spans="3:18" s="6" customFormat="1" ht="12.75"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</row>
    <row r="3169" spans="3:18" s="6" customFormat="1" ht="12.75"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</row>
    <row r="3170" spans="3:18" s="6" customFormat="1" ht="12.75"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</row>
    <row r="3171" spans="3:18" s="6" customFormat="1" ht="12.75"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</row>
    <row r="3172" spans="3:18" s="6" customFormat="1" ht="12.75"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</row>
    <row r="3173" spans="3:18" s="6" customFormat="1" ht="12.75"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</row>
    <row r="3174" spans="3:18" s="6" customFormat="1" ht="12.75"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</row>
    <row r="3175" spans="3:18" s="6" customFormat="1" ht="12.75"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</row>
    <row r="3176" spans="3:18" s="6" customFormat="1" ht="12.75"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</row>
    <row r="3177" spans="3:18" s="6" customFormat="1" ht="12.75"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</row>
    <row r="3178" spans="3:18" s="6" customFormat="1" ht="12.75"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</row>
    <row r="3179" spans="3:18" s="6" customFormat="1" ht="12.75"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</row>
    <row r="3180" spans="3:18" s="6" customFormat="1" ht="12.75"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</row>
    <row r="3181" spans="3:18" s="6" customFormat="1" ht="12.75"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</row>
    <row r="3182" spans="3:18" s="6" customFormat="1" ht="12.75"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</row>
    <row r="3183" spans="3:18" s="6" customFormat="1" ht="12.75"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</row>
    <row r="3184" spans="3:18" s="6" customFormat="1" ht="12.75"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</row>
    <row r="3185" spans="3:18" s="6" customFormat="1" ht="12.75"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</row>
    <row r="3186" spans="3:18" s="6" customFormat="1" ht="12.75"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</row>
    <row r="3187" spans="3:18" s="6" customFormat="1" ht="12.75"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</row>
    <row r="3188" spans="3:18" s="6" customFormat="1" ht="12.75"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</row>
    <row r="3189" spans="3:18" s="6" customFormat="1" ht="12.75"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</row>
    <row r="3190" spans="3:18" s="6" customFormat="1" ht="12.75"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</row>
    <row r="3191" spans="3:18" s="6" customFormat="1" ht="12.75"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</row>
    <row r="3192" spans="3:18" s="6" customFormat="1" ht="12.75"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</row>
    <row r="3193" spans="3:18" s="6" customFormat="1" ht="12.75"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</row>
    <row r="3194" spans="3:18" s="6" customFormat="1" ht="12.75"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</row>
    <row r="3195" spans="3:18" s="6" customFormat="1" ht="12.75"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</row>
    <row r="3196" spans="3:18" s="6" customFormat="1" ht="12.75"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</row>
    <row r="3197" spans="3:18" s="6" customFormat="1" ht="12.75"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</row>
    <row r="3198" spans="3:18" s="6" customFormat="1" ht="12.75"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</row>
    <row r="3199" spans="3:18" s="6" customFormat="1" ht="12.75"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</row>
    <row r="3200" spans="3:18" s="6" customFormat="1" ht="12.75"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</row>
    <row r="3201" spans="3:18" s="6" customFormat="1" ht="12.75"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</row>
    <row r="3202" spans="3:18" s="6" customFormat="1" ht="12.75"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</row>
    <row r="3203" spans="3:18" s="6" customFormat="1" ht="12.75"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</row>
    <row r="3204" spans="3:18" s="6" customFormat="1" ht="12.75"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</row>
    <row r="3205" spans="3:18" s="6" customFormat="1" ht="12.75"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</row>
    <row r="3206" spans="3:18" s="6" customFormat="1" ht="12.75"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</row>
    <row r="3207" spans="3:18" s="6" customFormat="1" ht="12.75"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</row>
    <row r="3208" spans="3:18" s="6" customFormat="1" ht="12.75"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</row>
    <row r="3209" spans="3:18" s="6" customFormat="1" ht="12.75"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</row>
    <row r="3210" spans="3:18" s="6" customFormat="1" ht="12.75"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</row>
    <row r="3211" spans="3:18" s="6" customFormat="1" ht="12.75"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</row>
    <row r="3212" spans="3:18" s="6" customFormat="1" ht="12.75"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</row>
    <row r="3213" spans="3:18" s="6" customFormat="1" ht="12.75"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</row>
    <row r="3214" spans="3:18" s="6" customFormat="1" ht="12.75"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</row>
    <row r="3215" spans="3:18" s="6" customFormat="1" ht="12.75"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</row>
    <row r="3216" spans="3:18" s="6" customFormat="1" ht="12.75"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</row>
    <row r="3217" spans="3:18" s="6" customFormat="1" ht="12.75"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</row>
    <row r="3218" spans="3:18" s="6" customFormat="1" ht="12.75"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</row>
    <row r="3219" spans="3:18" s="6" customFormat="1" ht="12.75"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</row>
    <row r="3220" spans="3:18" s="6" customFormat="1" ht="12.75"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</row>
    <row r="3221" spans="3:18" s="6" customFormat="1" ht="12.75"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</row>
    <row r="3222" spans="3:18" s="6" customFormat="1" ht="12.75"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</row>
    <row r="3223" spans="3:18" s="6" customFormat="1" ht="12.75"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</row>
    <row r="3224" spans="3:18" s="6" customFormat="1" ht="12.75"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</row>
    <row r="3225" spans="3:18" s="6" customFormat="1" ht="12.75"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</row>
    <row r="3226" spans="3:18" s="6" customFormat="1" ht="12.75"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</row>
    <row r="3227" spans="3:18" s="6" customFormat="1" ht="12.75"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</row>
    <row r="3228" spans="3:18" s="6" customFormat="1" ht="12.75"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</row>
    <row r="3229" spans="3:18" s="6" customFormat="1" ht="12.75"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</row>
    <row r="3230" spans="3:18" s="6" customFormat="1" ht="12.75"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</row>
    <row r="3231" spans="3:18" s="6" customFormat="1" ht="12.75"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</row>
    <row r="3232" spans="3:18" s="6" customFormat="1" ht="12.75"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</row>
    <row r="3233" spans="3:18" s="6" customFormat="1" ht="12.75"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</row>
    <row r="3234" spans="3:18" s="6" customFormat="1" ht="12.75"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</row>
    <row r="3235" spans="3:18" s="6" customFormat="1" ht="12.75"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</row>
    <row r="3236" spans="3:18" s="6" customFormat="1" ht="12.75"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</row>
    <row r="3237" spans="3:18" s="6" customFormat="1" ht="12.75"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</row>
    <row r="3238" spans="3:18" s="6" customFormat="1" ht="12.75"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</row>
    <row r="3239" spans="3:18" s="6" customFormat="1" ht="12.75"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</row>
    <row r="3240" spans="3:18" s="6" customFormat="1" ht="12.75"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</row>
    <row r="3241" spans="3:18" s="6" customFormat="1" ht="12.75"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</row>
    <row r="3242" spans="3:18" s="6" customFormat="1" ht="12.75"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</row>
    <row r="3243" spans="3:18" s="6" customFormat="1" ht="12.75"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</row>
    <row r="3244" spans="3:18" s="6" customFormat="1" ht="12.75"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</row>
    <row r="3245" spans="3:18" s="6" customFormat="1" ht="12.75"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</row>
    <row r="3246" spans="3:18" s="6" customFormat="1" ht="12.75"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</row>
    <row r="3247" spans="3:18" s="6" customFormat="1" ht="12.75"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</row>
    <row r="3248" spans="3:18" s="6" customFormat="1" ht="12.75"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</row>
    <row r="3249" spans="3:18" s="6" customFormat="1" ht="12.75"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</row>
    <row r="3250" spans="3:18" s="6" customFormat="1" ht="12.75"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</row>
    <row r="3251" spans="3:18" s="6" customFormat="1" ht="12.75"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</row>
    <row r="3252" spans="3:18" s="6" customFormat="1" ht="12.75"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</row>
    <row r="3253" spans="3:18" s="6" customFormat="1" ht="12.75"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</row>
    <row r="3254" spans="3:18" s="6" customFormat="1" ht="12.75"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</row>
    <row r="3255" spans="3:18" s="6" customFormat="1" ht="12.75"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</row>
    <row r="3256" spans="3:18" s="6" customFormat="1" ht="12.75"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</row>
    <row r="3257" spans="3:18" s="6" customFormat="1" ht="12.75"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</row>
    <row r="3258" spans="3:18" s="6" customFormat="1" ht="12.75"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</row>
    <row r="3259" spans="3:18" s="6" customFormat="1" ht="12.75"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</row>
    <row r="3260" spans="3:18" s="6" customFormat="1" ht="12.75"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</row>
    <row r="3261" spans="3:18" s="6" customFormat="1" ht="12.75"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</row>
    <row r="3262" spans="3:18" s="6" customFormat="1" ht="12.75"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</row>
    <row r="3263" spans="3:18" s="6" customFormat="1" ht="12.75"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</row>
    <row r="3264" spans="3:18" s="6" customFormat="1" ht="12.75"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</row>
    <row r="3265" spans="3:18" s="6" customFormat="1" ht="12.75"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</row>
    <row r="3266" spans="3:18" s="6" customFormat="1" ht="12.75"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</row>
    <row r="3267" spans="3:18" s="6" customFormat="1" ht="12.75"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</row>
    <row r="3268" spans="3:18" s="6" customFormat="1" ht="12.75"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</row>
    <row r="3269" spans="3:18" s="6" customFormat="1" ht="12.75"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</row>
    <row r="3270" spans="3:18" s="6" customFormat="1" ht="12.75"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</row>
    <row r="3271" spans="3:18" s="6" customFormat="1" ht="12.75"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</row>
    <row r="3272" spans="3:18" s="6" customFormat="1" ht="12.75"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</row>
    <row r="3273" spans="3:18" s="6" customFormat="1" ht="12.75"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</row>
    <row r="3274" spans="3:18" s="6" customFormat="1" ht="12.75"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</row>
    <row r="3275" spans="3:18" s="6" customFormat="1" ht="12.75"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</row>
    <row r="3276" spans="3:18" s="6" customFormat="1" ht="12.75"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</row>
    <row r="3277" spans="3:18" s="6" customFormat="1" ht="12.75"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</row>
    <row r="3278" spans="3:18" s="6" customFormat="1" ht="12.75"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</row>
    <row r="3279" spans="3:18" s="6" customFormat="1" ht="12.75"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</row>
    <row r="3280" spans="3:18" s="6" customFormat="1" ht="12.75"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</row>
    <row r="3281" spans="3:18" s="6" customFormat="1" ht="12.75"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</row>
    <row r="3282" spans="3:18" s="6" customFormat="1" ht="12.75"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</row>
    <row r="3283" spans="3:18" s="6" customFormat="1" ht="12.75"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</row>
    <row r="3284" spans="3:18" s="6" customFormat="1" ht="12.75"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</row>
    <row r="3285" spans="3:18" s="6" customFormat="1" ht="12.75"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</row>
    <row r="3286" spans="3:18" s="6" customFormat="1" ht="12.75"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</row>
    <row r="3287" spans="3:18" s="6" customFormat="1" ht="12.75"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</row>
    <row r="3288" spans="3:18" s="6" customFormat="1" ht="12.75"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</row>
    <row r="3289" spans="3:18" s="6" customFormat="1" ht="12.75"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</row>
    <row r="3290" spans="3:18" s="6" customFormat="1" ht="12.75"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</row>
    <row r="3291" spans="3:18" s="6" customFormat="1" ht="12.75"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</row>
    <row r="3292" spans="3:18" s="6" customFormat="1" ht="12.75"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</row>
    <row r="3293" spans="3:18" s="6" customFormat="1" ht="12.75"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</row>
    <row r="3294" spans="3:18" s="6" customFormat="1" ht="12.75"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</row>
    <row r="3295" spans="3:18" s="6" customFormat="1" ht="12.75"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</row>
    <row r="3296" spans="3:18" s="6" customFormat="1" ht="12.75"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</row>
    <row r="3297" spans="3:18" s="6" customFormat="1" ht="12.75"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</row>
    <row r="3298" spans="3:18" s="6" customFormat="1" ht="12.75"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</row>
    <row r="3299" spans="3:18" s="6" customFormat="1" ht="12.75"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</row>
    <row r="3300" spans="3:18" s="6" customFormat="1" ht="12.75"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</row>
    <row r="3301" spans="3:18" s="6" customFormat="1" ht="12.75"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</row>
    <row r="3302" spans="3:18" s="6" customFormat="1" ht="12.75"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</row>
    <row r="3303" spans="3:18" s="6" customFormat="1" ht="12.75"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</row>
    <row r="3304" spans="3:18" s="6" customFormat="1" ht="12.75"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</row>
    <row r="3305" spans="3:18" s="6" customFormat="1" ht="12.75"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</row>
    <row r="3306" spans="3:18" s="6" customFormat="1" ht="12.75"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</row>
    <row r="3307" spans="3:18" s="6" customFormat="1" ht="12.75"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</row>
    <row r="3308" spans="3:18" s="6" customFormat="1" ht="12.75"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</row>
    <row r="3309" spans="3:18" s="6" customFormat="1" ht="12.75"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</row>
    <row r="3310" spans="3:18" s="6" customFormat="1" ht="12.75"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</row>
    <row r="3311" spans="3:18" s="6" customFormat="1" ht="12.75"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</row>
    <row r="3312" spans="3:18" s="6" customFormat="1" ht="12.75"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</row>
    <row r="3313" spans="3:18" s="6" customFormat="1" ht="12.75"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</row>
    <row r="3314" spans="3:18" s="6" customFormat="1" ht="12.75"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</row>
    <row r="3315" spans="3:18" s="6" customFormat="1" ht="12.75"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</row>
    <row r="3316" spans="3:18" s="6" customFormat="1" ht="12.75"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</row>
    <row r="3317" spans="3:18" s="6" customFormat="1" ht="12.75"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</row>
    <row r="3318" spans="3:18" s="6" customFormat="1" ht="12.75"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</row>
    <row r="3319" spans="3:18" s="6" customFormat="1" ht="12.75"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</row>
    <row r="3320" spans="3:18" s="6" customFormat="1" ht="12.75"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</row>
    <row r="3321" spans="3:18" s="6" customFormat="1" ht="12.75"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</row>
    <row r="3322" spans="3:18" s="6" customFormat="1" ht="12.75"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</row>
    <row r="3323" spans="3:18" s="6" customFormat="1" ht="12.75"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</row>
    <row r="3324" spans="3:18" s="6" customFormat="1" ht="12.75"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</row>
    <row r="3325" spans="3:18" s="6" customFormat="1" ht="12.75"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</row>
    <row r="3326" spans="3:18" s="6" customFormat="1" ht="12.75"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</row>
    <row r="3327" spans="3:18" s="6" customFormat="1" ht="12.75"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</row>
    <row r="3328" spans="3:18" s="6" customFormat="1" ht="12.75"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</row>
    <row r="3329" spans="3:18" s="6" customFormat="1" ht="12.75"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</row>
    <row r="3330" spans="3:18" s="6" customFormat="1" ht="12.75"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</row>
    <row r="3331" spans="3:18" s="6" customFormat="1" ht="12.75"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</row>
    <row r="3332" spans="3:18" s="6" customFormat="1" ht="12.75"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</row>
    <row r="3333" spans="3:18" s="6" customFormat="1" ht="12.75"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</row>
    <row r="3334" spans="3:18" s="6" customFormat="1" ht="12.75"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</row>
    <row r="3335" spans="3:18" s="6" customFormat="1" ht="12.75"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</row>
    <row r="3336" spans="3:18" s="6" customFormat="1" ht="12.75"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</row>
    <row r="3337" spans="3:18" s="6" customFormat="1" ht="12.75"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</row>
    <row r="3338" spans="3:18" s="6" customFormat="1" ht="12.75"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</row>
    <row r="3339" spans="3:18" s="6" customFormat="1" ht="12.75"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</row>
    <row r="3340" spans="3:18" s="6" customFormat="1" ht="12.75"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</row>
    <row r="3341" spans="3:18" s="6" customFormat="1" ht="12.75"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</row>
    <row r="3342" spans="3:18" s="6" customFormat="1" ht="12.75"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</row>
    <row r="3343" spans="3:18" s="6" customFormat="1" ht="12.75"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</row>
    <row r="3344" spans="3:18" s="6" customFormat="1" ht="12.75"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</row>
    <row r="3345" spans="3:18" s="6" customFormat="1" ht="12.75"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</row>
    <row r="3346" spans="3:18" s="6" customFormat="1" ht="12.75"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</row>
    <row r="3347" spans="3:18" s="6" customFormat="1" ht="12.75"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</row>
    <row r="3348" spans="3:18" s="6" customFormat="1" ht="12.75"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</row>
    <row r="3349" spans="3:18" s="6" customFormat="1" ht="12.75"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</row>
    <row r="3350" spans="3:18" s="6" customFormat="1" ht="12.75"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</row>
    <row r="3351" spans="3:18" s="6" customFormat="1" ht="12.75"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</row>
    <row r="3352" spans="3:18" s="6" customFormat="1" ht="12.75"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</row>
    <row r="3353" spans="3:18" s="6" customFormat="1" ht="12.75"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</row>
    <row r="3354" spans="3:18" s="6" customFormat="1" ht="12.75"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</row>
    <row r="3355" spans="3:18" s="6" customFormat="1" ht="12.75"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</row>
    <row r="3356" spans="3:18" s="6" customFormat="1" ht="12.75"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</row>
    <row r="3357" spans="3:18" s="6" customFormat="1" ht="12.75"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</row>
    <row r="3358" spans="3:18" s="6" customFormat="1" ht="12.75"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</row>
    <row r="3359" spans="3:18" s="6" customFormat="1" ht="12.75"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</row>
    <row r="3360" spans="3:18" s="6" customFormat="1" ht="12.75"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</row>
    <row r="3361" spans="3:18" s="6" customFormat="1" ht="12.75"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</row>
    <row r="3362" spans="3:18" s="6" customFormat="1" ht="12.75"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</row>
    <row r="3363" spans="3:18" s="6" customFormat="1" ht="12.75"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</row>
    <row r="3364" spans="3:18" s="6" customFormat="1" ht="12.75"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</row>
    <row r="3365" spans="3:18" s="6" customFormat="1" ht="12.75"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</row>
    <row r="3366" spans="3:18" s="6" customFormat="1" ht="12.75"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</row>
    <row r="3367" spans="3:18" s="6" customFormat="1" ht="12.75"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</row>
    <row r="3368" spans="3:18" s="6" customFormat="1" ht="12.75"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</row>
    <row r="3369" spans="3:18" s="6" customFormat="1" ht="12.75"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</row>
    <row r="3370" spans="3:18" s="6" customFormat="1" ht="12.75"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</row>
    <row r="3371" spans="3:18" s="6" customFormat="1" ht="12.75"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</row>
    <row r="3372" spans="3:18" s="6" customFormat="1" ht="12.75"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</row>
    <row r="3373" spans="3:18" s="6" customFormat="1" ht="12.75"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</row>
    <row r="3374" spans="3:18" s="6" customFormat="1" ht="12.75"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</row>
    <row r="3375" spans="3:18" s="6" customFormat="1" ht="12.75"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</row>
    <row r="3376" spans="3:18" s="6" customFormat="1" ht="12.75"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</row>
    <row r="3377" spans="3:18" s="6" customFormat="1" ht="12.75"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</row>
    <row r="3378" spans="3:18" s="6" customFormat="1" ht="12.75"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</row>
    <row r="3379" spans="3:18" s="6" customFormat="1" ht="12.75"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</row>
    <row r="3380" spans="3:18" s="6" customFormat="1" ht="12.75"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</row>
    <row r="3381" spans="3:18" s="6" customFormat="1" ht="12.75"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</row>
    <row r="3382" spans="3:18" s="6" customFormat="1" ht="12.75"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</row>
    <row r="3383" spans="3:18" s="6" customFormat="1" ht="12.75"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</row>
    <row r="3384" spans="3:18" s="6" customFormat="1" ht="12.75"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</row>
    <row r="3385" spans="3:18" s="6" customFormat="1" ht="12.75"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</row>
    <row r="3386" spans="3:18" s="6" customFormat="1" ht="12.75"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</row>
    <row r="3387" spans="3:18" s="6" customFormat="1" ht="12.75"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</row>
    <row r="3388" spans="3:18" s="6" customFormat="1" ht="12.75"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</row>
    <row r="3389" spans="3:18" s="6" customFormat="1" ht="12.75"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</row>
    <row r="3390" spans="3:18" s="6" customFormat="1" ht="12.75"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</row>
    <row r="3391" spans="3:18" s="6" customFormat="1" ht="12.75"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</row>
    <row r="3392" spans="3:18" s="6" customFormat="1" ht="12.75"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</row>
    <row r="3393" spans="3:18" s="6" customFormat="1" ht="12.75"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</row>
    <row r="3394" spans="3:18" s="6" customFormat="1" ht="12.75"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</row>
    <row r="3395" spans="3:18" s="6" customFormat="1" ht="12.75"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</row>
    <row r="3396" spans="3:18" s="6" customFormat="1" ht="12.75"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</row>
    <row r="3397" spans="3:18" s="6" customFormat="1" ht="12.75"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</row>
    <row r="3398" spans="3:18" s="6" customFormat="1" ht="12.75"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</row>
    <row r="3399" spans="3:18" s="6" customFormat="1" ht="12.75"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</row>
    <row r="3400" spans="3:18" s="6" customFormat="1" ht="12.75"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</row>
    <row r="3401" spans="3:18" s="6" customFormat="1" ht="12.75"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</row>
    <row r="3402" spans="3:18" s="6" customFormat="1" ht="12.75"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</row>
    <row r="3403" spans="3:18" s="6" customFormat="1" ht="12.75"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</row>
    <row r="3404" spans="3:18" s="6" customFormat="1" ht="12.75"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</row>
    <row r="3405" spans="3:18" s="6" customFormat="1" ht="12.75"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</row>
    <row r="3406" spans="3:18" s="6" customFormat="1" ht="12.75"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</row>
    <row r="3407" spans="3:18" s="6" customFormat="1" ht="12.75"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</row>
    <row r="3408" spans="3:18" s="6" customFormat="1" ht="12.75"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</row>
    <row r="3409" spans="3:18" s="6" customFormat="1" ht="12.75"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</row>
    <row r="3410" spans="3:18" s="6" customFormat="1" ht="12.75"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</row>
    <row r="3411" spans="3:18" s="6" customFormat="1" ht="12.75"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</row>
    <row r="3412" spans="3:18" s="6" customFormat="1" ht="12.75"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</row>
    <row r="3413" spans="3:18" s="6" customFormat="1" ht="12.75"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</row>
    <row r="3414" spans="3:18" s="6" customFormat="1" ht="12.75"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</row>
    <row r="3415" spans="3:18" s="6" customFormat="1" ht="12.75"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</row>
    <row r="3416" spans="3:18" s="6" customFormat="1" ht="12.75"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</row>
    <row r="3417" spans="3:18" s="6" customFormat="1" ht="12.75"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</row>
    <row r="3418" spans="3:18" s="6" customFormat="1" ht="12.75"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</row>
    <row r="3419" spans="3:18" s="6" customFormat="1" ht="12.75"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</row>
    <row r="3420" spans="3:18" s="6" customFormat="1" ht="12.75"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</row>
    <row r="3421" spans="3:18" s="6" customFormat="1" ht="12.75"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</row>
    <row r="3422" spans="3:18" s="6" customFormat="1" ht="12.75"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</row>
    <row r="3423" spans="3:18" s="6" customFormat="1" ht="12.75"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</row>
    <row r="3424" spans="3:18" s="6" customFormat="1" ht="12.75"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</row>
    <row r="3425" spans="3:18" s="6" customFormat="1" ht="12.75"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</row>
    <row r="3426" spans="3:18" s="6" customFormat="1" ht="12.75"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</row>
    <row r="3427" spans="3:18" s="6" customFormat="1" ht="12.75"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</row>
    <row r="3428" spans="3:18" s="6" customFormat="1" ht="12.75"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</row>
    <row r="3429" spans="3:18" s="6" customFormat="1" ht="12.75"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</row>
    <row r="3430" spans="3:18" s="6" customFormat="1" ht="12.75"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</row>
    <row r="3431" spans="3:18" s="6" customFormat="1" ht="12.75"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</row>
    <row r="3432" spans="3:18" s="6" customFormat="1" ht="12.75"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</row>
    <row r="3433" spans="3:18" s="6" customFormat="1" ht="12.75"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</row>
    <row r="3434" spans="3:18" s="6" customFormat="1" ht="12.75"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</row>
    <row r="3435" spans="3:18" s="6" customFormat="1" ht="12.75"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</row>
    <row r="3436" spans="3:18" s="6" customFormat="1" ht="12.75"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</row>
    <row r="3437" spans="3:18" s="6" customFormat="1" ht="12.75"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</row>
    <row r="3438" spans="3:18" s="6" customFormat="1" ht="12.75"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</row>
    <row r="3439" spans="3:18" s="6" customFormat="1" ht="12.75"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</row>
    <row r="3440" spans="3:18" s="6" customFormat="1" ht="12.75"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</row>
    <row r="3441" spans="3:18" s="6" customFormat="1" ht="12.75"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</row>
    <row r="3442" spans="3:18" s="6" customFormat="1" ht="12.75"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</row>
    <row r="3443" spans="3:18" s="6" customFormat="1" ht="12.75"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</row>
    <row r="3444" spans="3:18" s="6" customFormat="1" ht="12.75"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</row>
    <row r="3445" spans="3:18" s="6" customFormat="1" ht="12.75"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</row>
    <row r="3446" spans="3:18" s="6" customFormat="1" ht="12.75"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</row>
    <row r="3447" spans="3:18" s="6" customFormat="1" ht="12.75"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</row>
    <row r="3448" spans="3:18" s="6" customFormat="1" ht="12.75"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</row>
    <row r="3449" spans="3:18" s="6" customFormat="1" ht="12.75"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</row>
    <row r="3450" spans="3:18" s="6" customFormat="1" ht="12.75"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</row>
    <row r="3451" spans="3:18" s="6" customFormat="1" ht="12.75"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</row>
    <row r="3452" spans="3:18" s="6" customFormat="1" ht="12.75"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</row>
    <row r="3453" spans="3:18" s="6" customFormat="1" ht="12.75"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</row>
    <row r="3454" spans="3:18" s="6" customFormat="1" ht="12.75"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</row>
    <row r="3455" spans="3:18" s="6" customFormat="1" ht="12.75"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</row>
    <row r="3456" spans="3:18" s="6" customFormat="1" ht="12.75"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</row>
    <row r="3457" spans="3:18" s="6" customFormat="1" ht="12.75"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</row>
    <row r="3458" spans="3:18" s="6" customFormat="1" ht="12.75"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</row>
    <row r="3459" spans="3:18" s="6" customFormat="1" ht="12.75"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</row>
    <row r="3460" spans="3:18" s="6" customFormat="1" ht="12.75"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</row>
    <row r="3461" spans="3:18" s="6" customFormat="1" ht="12.75"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</row>
    <row r="3462" spans="3:18" s="6" customFormat="1" ht="12.75"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</row>
    <row r="3463" spans="3:18" s="6" customFormat="1" ht="12.75"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</row>
    <row r="3464" spans="3:18" s="6" customFormat="1" ht="12.75"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</row>
    <row r="3465" spans="3:18" s="6" customFormat="1" ht="12.75"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</row>
    <row r="3466" spans="3:18" s="6" customFormat="1" ht="12.75"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</row>
    <row r="3467" spans="3:18" s="6" customFormat="1" ht="12.75"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</row>
    <row r="3468" spans="3:18" s="6" customFormat="1" ht="12.75"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</row>
    <row r="3469" spans="3:18" s="6" customFormat="1" ht="12.75"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</row>
    <row r="3470" spans="3:18" s="6" customFormat="1" ht="12.75"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</row>
    <row r="3471" spans="3:18" s="6" customFormat="1" ht="12.75"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</row>
    <row r="3472" spans="3:18" s="6" customFormat="1" ht="12.75"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</row>
    <row r="3473" spans="3:18" s="6" customFormat="1" ht="12.75"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</row>
    <row r="3474" spans="3:18" s="6" customFormat="1" ht="12.75"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</row>
    <row r="3475" spans="3:18" s="6" customFormat="1" ht="12.75"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</row>
    <row r="3476" spans="3:18" s="6" customFormat="1" ht="12.75"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</row>
    <row r="3477" spans="3:18" s="6" customFormat="1" ht="12.75"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</row>
    <row r="3478" spans="3:18" s="6" customFormat="1" ht="12.75"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</row>
    <row r="3479" spans="3:18" s="6" customFormat="1" ht="12.75"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</row>
    <row r="3480" spans="3:18" s="6" customFormat="1" ht="12.75"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</row>
    <row r="3481" spans="3:18" s="6" customFormat="1" ht="12.75"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</row>
    <row r="3482" spans="3:18" s="6" customFormat="1" ht="12.75"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</row>
    <row r="3483" spans="3:18" s="6" customFormat="1" ht="12.75"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</row>
    <row r="3484" spans="3:18" s="6" customFormat="1" ht="12.75"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</row>
    <row r="3485" spans="3:18" s="6" customFormat="1" ht="12.75"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</row>
    <row r="3486" spans="3:18" s="6" customFormat="1" ht="12.75"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</row>
    <row r="3487" spans="3:18" s="6" customFormat="1" ht="12.75"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</row>
    <row r="3488" spans="3:18" s="6" customFormat="1" ht="12.75"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</row>
    <row r="3489" spans="3:18" s="6" customFormat="1" ht="12.75"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</row>
    <row r="3490" spans="3:18" s="6" customFormat="1" ht="12.75"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</row>
    <row r="3491" spans="3:18" s="6" customFormat="1" ht="12.75"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</row>
    <row r="3492" spans="3:18" s="6" customFormat="1" ht="12.75"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</row>
    <row r="3493" spans="3:18" s="6" customFormat="1" ht="12.75"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</row>
    <row r="3494" spans="3:18" s="6" customFormat="1" ht="12.75"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</row>
    <row r="3495" spans="3:18" s="6" customFormat="1" ht="12.75"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</row>
    <row r="3496" spans="3:18" s="6" customFormat="1" ht="12.75"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</row>
    <row r="3497" spans="3:18" s="6" customFormat="1" ht="12.75"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</row>
    <row r="3498" spans="3:18" s="6" customFormat="1" ht="12.75"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</row>
    <row r="3499" spans="3:18" s="6" customFormat="1" ht="12.75"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</row>
    <row r="3500" spans="3:18" s="6" customFormat="1" ht="12.75"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</row>
    <row r="3501" spans="3:18" s="6" customFormat="1" ht="12.75"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</row>
    <row r="3502" spans="3:18" s="6" customFormat="1" ht="12.75"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</row>
    <row r="3503" spans="3:18" s="6" customFormat="1" ht="12.75"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</row>
    <row r="3504" spans="3:18" s="6" customFormat="1" ht="12.75"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</row>
    <row r="3505" spans="3:18" s="6" customFormat="1" ht="12.75"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</row>
    <row r="3506" spans="3:18" s="6" customFormat="1" ht="12.75"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</row>
    <row r="3507" spans="3:18" s="6" customFormat="1" ht="12.75"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</row>
    <row r="3508" spans="3:18" s="6" customFormat="1" ht="12.75"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</row>
    <row r="3509" spans="3:18" s="6" customFormat="1" ht="12.75"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</row>
    <row r="3510" spans="3:18" s="6" customFormat="1" ht="12.75"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</row>
    <row r="3511" spans="3:18" s="6" customFormat="1" ht="12.75"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</row>
    <row r="3512" spans="3:18" s="6" customFormat="1" ht="12.75"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</row>
    <row r="3513" spans="3:18" s="6" customFormat="1" ht="12.75"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</row>
    <row r="3514" spans="3:18" s="6" customFormat="1" ht="12.75"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</row>
    <row r="3515" spans="3:18" s="6" customFormat="1" ht="12.75"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</row>
    <row r="3516" spans="3:18" s="6" customFormat="1" ht="12.75"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</row>
    <row r="3517" spans="3:18" s="6" customFormat="1" ht="12.75"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</row>
    <row r="3518" spans="3:18" s="6" customFormat="1" ht="12.75"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</row>
    <row r="3519" spans="3:18" s="6" customFormat="1" ht="12.75"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</row>
    <row r="3520" spans="3:18" s="6" customFormat="1" ht="12.75"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</row>
    <row r="3521" spans="3:18" s="6" customFormat="1" ht="12.75"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</row>
    <row r="3522" spans="3:18" s="6" customFormat="1" ht="12.75"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</row>
    <row r="3523" spans="3:18" s="6" customFormat="1" ht="12.75"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</row>
    <row r="3524" spans="3:18" s="6" customFormat="1" ht="12.75"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</row>
    <row r="3525" spans="3:18" s="6" customFormat="1" ht="12.75"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</row>
    <row r="3526" spans="3:18" s="6" customFormat="1" ht="12.75"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</row>
    <row r="3527" spans="3:18" s="6" customFormat="1" ht="12.75"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</row>
    <row r="3528" spans="3:18" s="6" customFormat="1" ht="12.75"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</row>
    <row r="3529" spans="3:18" s="6" customFormat="1" ht="12.75"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</row>
    <row r="3530" spans="3:18" s="6" customFormat="1" ht="12.75"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</row>
    <row r="3531" spans="3:18" s="6" customFormat="1" ht="12.75"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</row>
    <row r="3532" spans="3:18" s="6" customFormat="1" ht="12.75"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</row>
    <row r="3533" spans="3:18" s="6" customFormat="1" ht="12.75"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</row>
    <row r="3534" spans="3:18" s="6" customFormat="1" ht="12.75"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</row>
    <row r="3535" spans="3:18" s="6" customFormat="1" ht="12.75"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</row>
    <row r="3536" spans="3:18" s="6" customFormat="1" ht="12.75"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</row>
    <row r="3537" spans="3:18" s="6" customFormat="1" ht="12.75"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</row>
    <row r="3538" spans="3:18" s="6" customFormat="1" ht="12.75"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</row>
    <row r="3539" spans="3:18" s="6" customFormat="1" ht="12.75"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</row>
    <row r="3540" spans="3:18" s="6" customFormat="1" ht="12.75"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</row>
    <row r="3541" spans="3:18" s="6" customFormat="1" ht="12.75"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</row>
    <row r="3542" spans="3:18" s="6" customFormat="1" ht="12.75"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</row>
    <row r="3543" spans="3:18" s="6" customFormat="1" ht="12.75"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</row>
    <row r="3544" spans="3:18" s="6" customFormat="1" ht="12.75"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</row>
    <row r="3545" spans="3:18" s="6" customFormat="1" ht="12.75"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</row>
    <row r="3546" spans="3:18" s="6" customFormat="1" ht="12.75"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</row>
    <row r="3547" spans="3:18" s="6" customFormat="1" ht="12.75"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</row>
    <row r="3548" spans="3:18" s="6" customFormat="1" ht="12.75"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</row>
    <row r="3549" spans="3:18" s="6" customFormat="1" ht="12.75"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</row>
    <row r="3550" spans="3:18" s="6" customFormat="1" ht="12.75"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</row>
    <row r="3551" spans="3:18" s="6" customFormat="1" ht="12.75"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</row>
    <row r="3552" spans="3:18" s="6" customFormat="1" ht="12.75"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</row>
    <row r="3553" spans="3:18" s="6" customFormat="1" ht="12.75"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</row>
    <row r="3554" spans="3:18" s="6" customFormat="1" ht="12.75"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</row>
    <row r="3555" spans="3:18" s="6" customFormat="1" ht="12.75"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</row>
    <row r="3556" spans="3:18" s="6" customFormat="1" ht="12.75"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</row>
    <row r="3557" spans="3:18" s="6" customFormat="1" ht="12.75"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</row>
    <row r="3558" spans="3:18" s="6" customFormat="1" ht="12.75"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</row>
    <row r="3559" spans="3:18" s="6" customFormat="1" ht="12.75"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</row>
    <row r="3560" spans="3:18" s="6" customFormat="1" ht="12.75"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</row>
    <row r="3561" spans="3:18" s="6" customFormat="1" ht="12.75"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</row>
    <row r="3562" spans="3:18" s="6" customFormat="1" ht="12.75"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</row>
    <row r="3563" spans="3:18" s="6" customFormat="1" ht="12.75"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</row>
    <row r="3564" spans="3:18" s="6" customFormat="1" ht="12.75"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</row>
    <row r="3565" spans="3:18" s="6" customFormat="1" ht="12.75"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</row>
    <row r="3566" spans="3:18" s="6" customFormat="1" ht="12.75"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</row>
    <row r="3567" spans="3:18" s="6" customFormat="1" ht="12.75"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</row>
    <row r="3568" spans="3:18" s="6" customFormat="1" ht="12.75"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</row>
    <row r="3569" spans="3:18" s="6" customFormat="1" ht="12.75"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</row>
    <row r="3570" spans="3:18" s="6" customFormat="1" ht="12.75"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</row>
    <row r="3571" spans="3:18" s="6" customFormat="1" ht="12.75"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</row>
    <row r="3572" spans="3:18" s="6" customFormat="1" ht="12.75"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</row>
    <row r="3573" spans="3:18" s="6" customFormat="1" ht="12.75"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</row>
    <row r="3574" spans="3:18" s="6" customFormat="1" ht="12.75"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</row>
    <row r="3575" spans="3:18" s="6" customFormat="1" ht="12.75"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</row>
    <row r="3576" spans="3:18" s="6" customFormat="1" ht="12.75"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</row>
    <row r="3577" spans="3:18" s="6" customFormat="1" ht="12.75"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</row>
    <row r="3578" spans="3:18" s="6" customFormat="1" ht="12.75"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</row>
    <row r="3579" spans="3:18" s="6" customFormat="1" ht="12.75"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</row>
    <row r="3580" spans="3:18" s="6" customFormat="1" ht="12.75"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</row>
    <row r="3581" spans="3:18" s="6" customFormat="1" ht="12.75"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</row>
    <row r="3582" spans="3:18" s="6" customFormat="1" ht="12.75"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</row>
    <row r="3583" spans="3:18" s="6" customFormat="1" ht="12.75"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</row>
    <row r="3584" spans="3:18" s="6" customFormat="1" ht="12.75"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</row>
    <row r="3585" spans="3:18" s="6" customFormat="1" ht="12.75"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</row>
    <row r="3586" spans="3:18" s="6" customFormat="1" ht="12.75"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</row>
    <row r="3587" spans="3:18" s="6" customFormat="1" ht="12.75"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</row>
    <row r="3588" spans="3:18" s="6" customFormat="1" ht="12.75"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</row>
    <row r="3589" spans="3:18" s="6" customFormat="1" ht="12.75"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</row>
    <row r="3590" spans="3:18" s="6" customFormat="1" ht="12.75"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</row>
    <row r="3591" spans="3:18" s="6" customFormat="1" ht="12.75"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</row>
    <row r="3592" spans="3:18" s="6" customFormat="1" ht="12.75"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</row>
    <row r="3593" spans="3:18" s="6" customFormat="1" ht="12.75"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</row>
    <row r="3594" spans="3:18" s="6" customFormat="1" ht="12.75"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</row>
    <row r="3595" spans="3:18" s="6" customFormat="1" ht="12.75"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</row>
    <row r="3596" spans="3:18" s="6" customFormat="1" ht="12.75"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</row>
    <row r="3597" spans="3:18" s="6" customFormat="1" ht="12.75"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</row>
    <row r="3598" spans="3:18" s="6" customFormat="1" ht="12.75"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</row>
    <row r="3599" spans="3:18" s="6" customFormat="1" ht="12.75"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</row>
    <row r="3600" spans="3:18" s="6" customFormat="1" ht="12.75"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</row>
    <row r="3601" spans="3:18" s="6" customFormat="1" ht="12.75"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</row>
    <row r="3602" spans="3:18" s="6" customFormat="1" ht="12.75"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</row>
    <row r="3603" spans="3:18" s="6" customFormat="1" ht="12.75"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</row>
    <row r="3604" spans="3:18" s="6" customFormat="1" ht="12.75"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</row>
    <row r="3605" spans="3:18" s="6" customFormat="1" ht="12.75"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</row>
    <row r="3606" spans="3:18" s="6" customFormat="1" ht="12.75"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</row>
    <row r="3607" spans="3:18" s="6" customFormat="1" ht="12.75"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</row>
    <row r="3608" spans="3:18" s="6" customFormat="1" ht="12.75"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</row>
    <row r="3609" spans="3:18" s="6" customFormat="1" ht="12.75"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</row>
    <row r="3610" spans="3:18" s="6" customFormat="1" ht="12.75"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</row>
    <row r="3611" spans="3:18" s="6" customFormat="1" ht="12.75"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</row>
    <row r="3612" spans="3:18" s="6" customFormat="1" ht="12.75"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</row>
    <row r="3613" spans="3:18" s="6" customFormat="1" ht="12.75"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</row>
    <row r="3614" spans="3:18" s="6" customFormat="1" ht="12.75"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</row>
    <row r="3615" spans="3:18" s="6" customFormat="1" ht="12.75"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</row>
    <row r="3616" spans="3:18" s="6" customFormat="1" ht="12.75"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</row>
    <row r="3617" spans="3:18" s="6" customFormat="1" ht="12.75"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</row>
    <row r="3618" spans="3:18" s="6" customFormat="1" ht="12.75"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</row>
    <row r="3619" spans="3:18" s="6" customFormat="1" ht="12.75"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</row>
    <row r="3620" spans="3:18" s="6" customFormat="1" ht="12.75"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</row>
    <row r="3621" spans="3:18" s="6" customFormat="1" ht="12.75"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</row>
    <row r="3622" spans="3:18" s="6" customFormat="1" ht="12.75"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</row>
    <row r="3623" spans="3:18" s="6" customFormat="1" ht="12.75"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</row>
    <row r="3624" spans="3:18" s="6" customFormat="1" ht="12.75"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</row>
    <row r="3625" spans="3:18" s="6" customFormat="1" ht="12.75"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</row>
    <row r="3626" spans="3:18" s="6" customFormat="1" ht="12.75"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</row>
    <row r="3627" spans="3:18" s="6" customFormat="1" ht="12.75"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</row>
    <row r="3628" spans="3:18" s="6" customFormat="1" ht="12.75"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</row>
    <row r="3629" spans="3:18" s="6" customFormat="1" ht="12.75"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</row>
    <row r="3630" spans="3:18" s="6" customFormat="1" ht="12.75"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</row>
    <row r="3631" spans="3:18" s="6" customFormat="1" ht="12.75"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</row>
    <row r="3632" spans="3:18" s="6" customFormat="1" ht="12.75"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</row>
    <row r="3633" spans="3:18" s="6" customFormat="1" ht="12.75"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</row>
    <row r="3634" spans="3:18" s="6" customFormat="1" ht="12.75"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</row>
    <row r="3635" spans="3:18" s="6" customFormat="1" ht="12.75"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</row>
    <row r="3636" spans="3:18" s="6" customFormat="1" ht="12.75"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</row>
    <row r="3637" spans="3:18" s="6" customFormat="1" ht="12.75"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</row>
    <row r="3638" spans="3:18" s="6" customFormat="1" ht="12.75"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</row>
    <row r="3639" spans="3:18" s="6" customFormat="1" ht="12.75"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</row>
    <row r="3640" spans="3:18" s="6" customFormat="1" ht="12.75"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</row>
    <row r="3641" spans="3:18" s="6" customFormat="1" ht="12.75"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</row>
    <row r="3642" spans="3:18" s="6" customFormat="1" ht="12.75"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</row>
    <row r="3643" spans="3:18" s="6" customFormat="1" ht="12.75"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</row>
    <row r="3644" spans="3:18" s="6" customFormat="1" ht="12.75"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</row>
    <row r="3645" spans="3:18" s="6" customFormat="1" ht="12.75"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</row>
    <row r="3646" spans="3:18" s="6" customFormat="1" ht="12.75"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</row>
    <row r="3647" spans="3:18" s="6" customFormat="1" ht="12.75"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</row>
    <row r="3648" spans="3:18" s="6" customFormat="1" ht="12.75"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</row>
    <row r="3649" spans="3:18" s="6" customFormat="1" ht="12.75"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</row>
    <row r="3650" spans="3:18" s="6" customFormat="1" ht="12.75"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</row>
    <row r="3651" spans="3:18" s="6" customFormat="1" ht="12.75"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</row>
    <row r="3652" spans="3:18" s="6" customFormat="1" ht="12.75"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</row>
    <row r="3653" spans="3:18" s="6" customFormat="1" ht="12.75"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</row>
    <row r="3654" spans="3:18" s="6" customFormat="1" ht="12.75"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</row>
    <row r="3655" spans="3:18" s="6" customFormat="1" ht="12.75"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</row>
    <row r="3656" spans="3:18" s="6" customFormat="1" ht="12.75"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</row>
    <row r="3657" spans="3:18" s="6" customFormat="1" ht="12.75"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</row>
    <row r="3658" spans="3:18" s="6" customFormat="1" ht="12.75"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</row>
    <row r="3659" spans="3:18" s="6" customFormat="1" ht="12.75"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</row>
    <row r="3660" spans="3:18" s="6" customFormat="1" ht="12.75"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</row>
    <row r="3661" spans="3:18" s="6" customFormat="1" ht="12.75"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</row>
    <row r="3662" spans="3:18" s="6" customFormat="1" ht="12.75"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</row>
    <row r="3663" spans="3:18" s="6" customFormat="1" ht="12.75"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</row>
    <row r="3664" spans="3:18" s="6" customFormat="1" ht="12.75"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</row>
    <row r="3665" spans="3:18" s="6" customFormat="1" ht="12.75"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</row>
    <row r="3666" spans="3:18" s="6" customFormat="1" ht="12.75"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</row>
    <row r="3667" spans="3:18" s="6" customFormat="1" ht="12.75"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</row>
    <row r="3668" spans="3:18" s="6" customFormat="1" ht="12.75"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</row>
    <row r="3669" spans="3:18" s="6" customFormat="1" ht="12.75"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</row>
    <row r="3670" spans="3:18" s="6" customFormat="1" ht="12.75"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</row>
    <row r="3671" spans="3:18" s="6" customFormat="1" ht="12.75"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</row>
    <row r="3672" spans="3:18" s="6" customFormat="1" ht="12.75"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</row>
    <row r="3673" spans="3:18" s="6" customFormat="1" ht="12.75"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</row>
    <row r="3674" spans="3:18" s="6" customFormat="1" ht="12.75"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</row>
    <row r="3675" spans="3:18" s="6" customFormat="1" ht="12.75"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</row>
    <row r="3676" spans="3:18" s="6" customFormat="1" ht="12.75"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</row>
    <row r="3677" spans="3:18" s="6" customFormat="1" ht="12.75"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</row>
    <row r="3678" spans="3:18" s="6" customFormat="1" ht="12.75"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</row>
    <row r="3679" spans="3:18" s="6" customFormat="1" ht="12.75"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</row>
    <row r="3680" spans="3:18" s="6" customFormat="1" ht="12.75"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</row>
    <row r="3681" spans="3:18" s="6" customFormat="1" ht="12.75"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</row>
    <row r="3682" spans="3:18" s="6" customFormat="1" ht="12.75"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</row>
    <row r="3683" spans="3:18" s="6" customFormat="1" ht="12.75"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</row>
    <row r="3684" spans="3:18" s="6" customFormat="1" ht="12.75"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</row>
    <row r="3685" spans="3:18" s="6" customFormat="1" ht="12.75"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</row>
    <row r="3686" spans="3:18" s="6" customFormat="1" ht="12.75"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</row>
    <row r="3687" spans="3:18" s="6" customFormat="1" ht="12.75"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</row>
    <row r="3688" spans="3:18" s="6" customFormat="1" ht="12.75"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</row>
    <row r="3689" spans="3:18" s="6" customFormat="1" ht="12.75"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</row>
    <row r="3690" spans="3:18" s="6" customFormat="1" ht="12.75"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</row>
    <row r="3691" spans="3:18" s="6" customFormat="1" ht="12.75"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</row>
    <row r="3692" spans="3:18" s="6" customFormat="1" ht="12.75"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</row>
    <row r="3693" spans="3:18" s="6" customFormat="1" ht="12.75"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</row>
    <row r="3694" spans="3:18" s="6" customFormat="1" ht="12.75"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</row>
    <row r="3695" spans="3:18" s="6" customFormat="1" ht="12.75"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</row>
    <row r="3696" spans="3:18" s="6" customFormat="1" ht="12.75"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</row>
    <row r="3697" spans="3:18" s="6" customFormat="1" ht="12.75"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</row>
    <row r="3698" spans="3:18" s="6" customFormat="1" ht="12.75"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</row>
    <row r="3699" spans="3:18" s="6" customFormat="1" ht="12.75"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</row>
    <row r="3700" spans="3:18" s="6" customFormat="1" ht="12.75"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</row>
    <row r="3701" spans="3:18" s="6" customFormat="1" ht="12.75"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</row>
    <row r="3702" spans="3:18" s="6" customFormat="1" ht="12.75"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</row>
    <row r="3703" spans="3:18" s="6" customFormat="1" ht="12.75"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</row>
    <row r="3704" spans="3:18" s="6" customFormat="1" ht="12.75"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</row>
    <row r="3705" spans="3:18" s="6" customFormat="1" ht="12.75"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</row>
    <row r="3706" spans="3:18" s="6" customFormat="1" ht="12.75"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</row>
    <row r="3707" spans="3:18" s="6" customFormat="1" ht="12.75"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</row>
    <row r="3708" spans="3:18" s="6" customFormat="1" ht="12.75"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</row>
    <row r="3709" spans="3:18" s="6" customFormat="1" ht="12.75"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</row>
    <row r="3710" spans="3:18" s="6" customFormat="1" ht="12.75"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</row>
    <row r="3711" spans="3:18" s="6" customFormat="1" ht="12.75"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</row>
    <row r="3712" spans="3:18" s="6" customFormat="1" ht="12.75"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</row>
    <row r="3713" spans="3:18" s="6" customFormat="1" ht="12.75"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</row>
    <row r="3714" spans="3:18" s="6" customFormat="1" ht="12.75"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</row>
    <row r="3715" spans="3:18" s="6" customFormat="1" ht="12.75"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</row>
    <row r="3716" spans="3:18" s="6" customFormat="1" ht="12.75"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</row>
    <row r="3717" spans="3:18" s="6" customFormat="1" ht="12.75"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</row>
    <row r="3718" spans="3:18" s="6" customFormat="1" ht="12.75"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</row>
    <row r="3719" spans="3:18" s="6" customFormat="1" ht="12.75"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</row>
    <row r="3720" spans="3:18" s="6" customFormat="1" ht="12.75"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</row>
    <row r="3721" spans="3:18" s="6" customFormat="1" ht="12.75"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</row>
    <row r="3722" spans="3:18" s="6" customFormat="1" ht="12.75"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</row>
    <row r="3723" spans="3:18" s="6" customFormat="1" ht="12.75"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</row>
    <row r="3724" spans="3:18" s="6" customFormat="1" ht="12.75"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</row>
    <row r="3725" spans="3:18" s="6" customFormat="1" ht="12.75"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</row>
    <row r="3726" spans="3:18" s="6" customFormat="1" ht="12.75"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</row>
    <row r="3727" spans="3:18" s="6" customFormat="1" ht="12.75"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</row>
    <row r="3728" spans="3:18" s="6" customFormat="1" ht="12.75"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</row>
    <row r="3729" spans="3:18" s="6" customFormat="1" ht="12.75"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</row>
    <row r="3730" spans="3:18" s="6" customFormat="1" ht="12.75"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</row>
    <row r="3731" spans="3:18" s="6" customFormat="1" ht="12.75"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</row>
    <row r="3732" spans="3:18" s="6" customFormat="1" ht="12.75"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</row>
    <row r="3733" spans="3:18" s="6" customFormat="1" ht="12.75"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</row>
    <row r="3734" spans="3:18" s="6" customFormat="1" ht="12.75"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</row>
    <row r="3735" spans="3:18" s="6" customFormat="1" ht="12.75"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</row>
    <row r="3736" spans="3:18" s="6" customFormat="1" ht="12.75"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</row>
    <row r="3737" spans="3:18" s="6" customFormat="1" ht="12.75"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</row>
    <row r="3738" spans="3:18" s="6" customFormat="1" ht="12.75"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</row>
    <row r="3739" spans="3:18" s="6" customFormat="1" ht="12.75"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</row>
    <row r="3740" spans="3:18" s="6" customFormat="1" ht="12.75"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</row>
    <row r="3741" spans="3:18" s="6" customFormat="1" ht="12.75"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</row>
    <row r="3742" spans="3:18" s="6" customFormat="1" ht="12.75"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</row>
    <row r="3743" spans="3:18" s="6" customFormat="1" ht="12.75"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</row>
    <row r="3744" spans="3:18" s="6" customFormat="1" ht="12.75"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</row>
    <row r="3745" spans="3:18" s="6" customFormat="1" ht="12.75"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</row>
    <row r="3746" spans="3:18" s="6" customFormat="1" ht="12.75"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</row>
    <row r="3747" spans="3:18" s="6" customFormat="1" ht="12.75"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</row>
    <row r="3748" spans="3:18" s="6" customFormat="1" ht="12.75"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</row>
    <row r="3749" spans="3:18" s="6" customFormat="1" ht="12.75"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</row>
    <row r="3750" spans="3:18" s="6" customFormat="1" ht="12.75"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</row>
    <row r="3751" spans="3:18" s="6" customFormat="1" ht="12.75"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</row>
    <row r="3752" spans="3:18" s="6" customFormat="1" ht="12.75"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</row>
    <row r="3753" spans="3:18" s="6" customFormat="1" ht="12.75"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</row>
    <row r="3754" spans="3:18" s="6" customFormat="1" ht="12.75"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</row>
    <row r="3755" spans="3:18" s="6" customFormat="1" ht="12.75"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</row>
    <row r="3756" spans="3:18" s="6" customFormat="1" ht="12.75"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</row>
    <row r="3757" spans="3:18" s="6" customFormat="1" ht="12.75"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</row>
    <row r="3758" spans="3:18" s="6" customFormat="1" ht="12.75"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</row>
    <row r="3759" spans="3:18" s="6" customFormat="1" ht="12.75"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</row>
    <row r="3760" spans="3:18" s="6" customFormat="1" ht="12.75"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</row>
    <row r="3761" spans="3:18" s="6" customFormat="1" ht="12.75"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</row>
    <row r="3762" spans="3:18" s="6" customFormat="1" ht="12.75"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</row>
    <row r="3763" spans="3:18" s="6" customFormat="1" ht="12.75"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</row>
    <row r="3764" spans="3:18" s="6" customFormat="1" ht="12.75"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</row>
    <row r="3765" spans="3:18" s="6" customFormat="1" ht="12.75"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</row>
    <row r="3766" spans="3:18" s="6" customFormat="1" ht="12.75"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</row>
    <row r="3767" spans="3:18" s="6" customFormat="1" ht="12.75"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</row>
    <row r="3768" spans="3:18" s="6" customFormat="1" ht="12.75"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</row>
    <row r="3769" spans="3:18" s="6" customFormat="1" ht="12.75"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</row>
    <row r="3770" spans="3:18" s="6" customFormat="1" ht="12.75"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</row>
    <row r="3771" spans="3:18" s="6" customFormat="1" ht="12.75"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</row>
    <row r="3772" spans="3:18" s="6" customFormat="1" ht="12.75"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</row>
    <row r="3773" spans="3:18" s="6" customFormat="1" ht="12.75"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</row>
    <row r="3774" spans="3:18" s="6" customFormat="1" ht="12.75"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</row>
    <row r="3775" spans="3:18" s="6" customFormat="1" ht="12.75"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</row>
    <row r="3776" spans="3:18" s="6" customFormat="1" ht="12.75"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</row>
    <row r="3777" spans="3:18" s="6" customFormat="1" ht="12.75"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</row>
    <row r="3778" spans="3:18" s="6" customFormat="1" ht="12.75"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</row>
    <row r="3779" spans="3:18" s="6" customFormat="1" ht="12.75"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</row>
    <row r="3780" spans="3:18" s="6" customFormat="1" ht="12.75"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</row>
    <row r="3781" spans="3:18" s="6" customFormat="1" ht="12.75"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</row>
    <row r="3782" spans="3:18" s="6" customFormat="1" ht="12.75"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</row>
    <row r="3783" spans="3:18" s="6" customFormat="1" ht="12.75"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</row>
    <row r="3784" spans="3:18" s="6" customFormat="1" ht="12.75"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</row>
    <row r="3785" spans="3:18" s="6" customFormat="1" ht="12.75"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</row>
    <row r="3786" spans="3:18" s="6" customFormat="1" ht="12.75"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</row>
    <row r="3787" spans="3:18" s="6" customFormat="1" ht="12.75"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</row>
    <row r="3788" spans="3:18" s="6" customFormat="1" ht="12.75"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</row>
    <row r="3789" spans="3:18" s="6" customFormat="1" ht="12.75"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</row>
    <row r="3790" spans="3:18" s="6" customFormat="1" ht="12.75"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</row>
    <row r="3791" spans="3:18" s="6" customFormat="1" ht="12.75"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</row>
    <row r="3792" spans="3:18" s="6" customFormat="1" ht="12.75"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</row>
    <row r="3793" spans="3:18" s="6" customFormat="1" ht="12.75"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</row>
    <row r="3794" spans="3:18" s="6" customFormat="1" ht="12.75"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</row>
    <row r="3795" spans="3:18" s="6" customFormat="1" ht="12.75"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</row>
    <row r="3796" spans="3:18" s="6" customFormat="1" ht="12.75"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</row>
    <row r="3797" spans="3:18" s="6" customFormat="1" ht="12.75"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</row>
    <row r="3798" spans="3:18" s="6" customFormat="1" ht="12.75"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</row>
    <row r="3799" spans="3:18" s="6" customFormat="1" ht="12.75"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</row>
    <row r="3800" spans="3:18" s="6" customFormat="1" ht="12.75"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</row>
    <row r="3801" spans="3:18" s="6" customFormat="1" ht="12.75"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</row>
    <row r="3802" spans="3:18" s="6" customFormat="1" ht="12.75"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</row>
    <row r="3803" spans="3:18" s="6" customFormat="1" ht="12.75"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</row>
    <row r="3804" spans="3:18" s="6" customFormat="1" ht="12.75"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</row>
    <row r="3805" spans="3:18" s="6" customFormat="1" ht="12.75"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</row>
    <row r="3806" spans="3:18" s="6" customFormat="1" ht="12.75"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</row>
    <row r="3807" spans="3:18" s="6" customFormat="1" ht="12.75"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</row>
    <row r="3808" spans="3:18" s="6" customFormat="1" ht="12.75"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</row>
    <row r="3809" spans="3:18" s="6" customFormat="1" ht="12.75"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</row>
    <row r="3810" spans="3:18" s="6" customFormat="1" ht="12.75"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</row>
    <row r="3811" spans="3:18" s="6" customFormat="1" ht="12.75"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</row>
    <row r="3812" spans="3:18" s="6" customFormat="1" ht="12.75"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</row>
    <row r="3813" spans="3:18" s="6" customFormat="1" ht="12.75"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</row>
    <row r="3814" spans="3:18" s="6" customFormat="1" ht="12.75"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</row>
    <row r="3815" spans="3:18" s="6" customFormat="1" ht="12.75"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</row>
    <row r="3816" spans="3:18" s="6" customFormat="1" ht="12.75"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</row>
    <row r="3817" spans="3:18" s="6" customFormat="1" ht="12.75"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</row>
    <row r="3818" spans="3:18" s="6" customFormat="1" ht="12.75"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</row>
    <row r="3819" spans="3:18" s="6" customFormat="1" ht="12.75"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</row>
    <row r="3820" spans="3:18" s="6" customFormat="1" ht="12.75"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</row>
    <row r="3821" spans="3:18" s="6" customFormat="1" ht="12.75"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</row>
    <row r="3822" spans="3:18" s="6" customFormat="1" ht="12.75"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</row>
    <row r="3823" spans="3:18" s="6" customFormat="1" ht="12.75"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</row>
    <row r="3824" spans="3:18" s="6" customFormat="1" ht="12.75"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</row>
    <row r="3825" spans="3:18" s="6" customFormat="1" ht="12.75"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</row>
    <row r="3826" spans="3:18" s="6" customFormat="1" ht="12.75"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</row>
    <row r="3827" spans="3:18" s="6" customFormat="1" ht="12.75"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</row>
    <row r="3828" spans="3:18" s="6" customFormat="1" ht="12.75"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</row>
    <row r="3829" spans="3:18" s="6" customFormat="1" ht="12.75"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</row>
    <row r="3830" spans="3:18" s="6" customFormat="1" ht="12.75"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</row>
    <row r="3831" spans="3:18" s="6" customFormat="1" ht="12.75"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</row>
    <row r="3832" spans="3:18" s="6" customFormat="1" ht="12.75"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</row>
    <row r="3833" spans="3:18" s="6" customFormat="1" ht="12.75"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</row>
    <row r="3834" spans="3:18" s="6" customFormat="1" ht="12.75"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</row>
    <row r="3835" spans="3:18" s="6" customFormat="1" ht="12.75"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</row>
    <row r="3836" spans="3:18" s="6" customFormat="1" ht="12.75"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</row>
    <row r="3837" spans="3:18" s="6" customFormat="1" ht="12.75"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</row>
    <row r="3838" spans="3:18" s="6" customFormat="1" ht="12.75"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</row>
    <row r="3839" spans="3:18" s="6" customFormat="1" ht="12.75"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</row>
    <row r="3840" spans="3:18" s="6" customFormat="1" ht="12.75"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</row>
    <row r="3841" spans="3:18" s="6" customFormat="1" ht="12.75"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</row>
    <row r="3842" spans="3:18" s="6" customFormat="1" ht="12.75"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</row>
    <row r="3843" spans="3:18" s="6" customFormat="1" ht="12.75"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</row>
    <row r="3844" spans="3:18" s="6" customFormat="1" ht="12.75"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</row>
    <row r="3845" spans="3:18" s="6" customFormat="1" ht="12.75"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</row>
    <row r="3846" spans="3:18" s="6" customFormat="1" ht="12.75"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</row>
    <row r="3847" spans="3:18" s="6" customFormat="1" ht="12.75"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</row>
    <row r="3848" spans="3:18" s="6" customFormat="1" ht="12.75"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</row>
    <row r="3849" spans="3:18" s="6" customFormat="1" ht="12.75"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</row>
    <row r="3850" spans="3:18" s="6" customFormat="1" ht="12.75"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</row>
    <row r="3851" spans="3:18" s="6" customFormat="1" ht="12.75"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</row>
    <row r="3852" spans="3:18" s="6" customFormat="1" ht="12.75"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</row>
    <row r="3853" spans="3:18" s="6" customFormat="1" ht="12.75"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</row>
    <row r="3854" spans="3:18" s="6" customFormat="1" ht="12.75"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</row>
    <row r="3855" spans="3:18" s="6" customFormat="1" ht="12.75"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</row>
    <row r="3856" spans="3:18" s="6" customFormat="1" ht="12.75"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</row>
    <row r="3857" spans="3:18" s="6" customFormat="1" ht="12.75"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</row>
    <row r="3858" spans="3:18" s="6" customFormat="1" ht="12.75"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</row>
    <row r="3859" spans="3:18" s="6" customFormat="1" ht="12.75"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</row>
    <row r="3860" spans="3:18" s="6" customFormat="1" ht="12.75"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</row>
    <row r="3861" spans="3:18" s="6" customFormat="1" ht="12.75"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</row>
    <row r="3862" spans="3:18" s="6" customFormat="1" ht="12.75"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</row>
    <row r="3863" spans="3:18" s="6" customFormat="1" ht="12.75"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</row>
    <row r="3864" spans="3:18" s="6" customFormat="1" ht="12.75"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</row>
    <row r="3865" spans="3:18" s="6" customFormat="1" ht="12.75"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</row>
    <row r="3866" spans="3:18" s="6" customFormat="1" ht="12.75"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</row>
    <row r="3867" spans="3:18" s="6" customFormat="1" ht="12.75"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</row>
    <row r="3868" spans="3:18" s="6" customFormat="1" ht="12.75"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</row>
    <row r="3869" spans="3:18" s="6" customFormat="1" ht="12.75"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</row>
    <row r="3870" spans="3:18" s="6" customFormat="1" ht="12.75"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</row>
    <row r="3871" spans="3:18" s="6" customFormat="1" ht="12.75"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</row>
    <row r="3872" spans="3:18" s="6" customFormat="1" ht="12.75"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</row>
    <row r="3873" spans="3:18" s="6" customFormat="1" ht="12.75"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</row>
    <row r="3874" spans="3:18" s="6" customFormat="1" ht="12.75"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</row>
    <row r="3875" spans="3:18" s="6" customFormat="1" ht="12.75"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</row>
    <row r="3876" spans="3:18" s="6" customFormat="1" ht="12.75"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</row>
    <row r="3877" spans="3:18" s="6" customFormat="1" ht="12.75"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</row>
    <row r="3878" spans="3:18" s="6" customFormat="1" ht="12.75"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</row>
    <row r="3879" spans="3:18" s="6" customFormat="1" ht="12.75"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</row>
    <row r="3880" spans="3:18" s="6" customFormat="1" ht="12.75"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</row>
    <row r="3881" spans="3:18" s="6" customFormat="1" ht="12.75"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</row>
    <row r="3882" spans="3:18" s="6" customFormat="1" ht="12.75"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</row>
    <row r="3883" spans="3:18" s="6" customFormat="1" ht="12.75"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</row>
    <row r="3884" spans="3:18" s="6" customFormat="1" ht="12.75"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</row>
    <row r="3885" spans="3:18" s="6" customFormat="1" ht="12.75"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</row>
    <row r="3886" spans="3:18" s="6" customFormat="1" ht="12.75"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</row>
    <row r="3887" spans="3:18" s="6" customFormat="1" ht="12.75"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</row>
    <row r="3888" spans="3:18" s="6" customFormat="1" ht="12.75"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</row>
    <row r="3889" spans="3:18" s="6" customFormat="1" ht="12.75"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</row>
    <row r="3890" spans="3:18" s="6" customFormat="1" ht="12.75"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</row>
    <row r="3891" spans="3:18" s="6" customFormat="1" ht="12.75"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</row>
    <row r="3892" spans="3:18" s="6" customFormat="1" ht="12.75"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</row>
    <row r="3893" spans="3:18" s="6" customFormat="1" ht="12.75"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</row>
    <row r="3894" spans="3:18" s="6" customFormat="1" ht="12.75"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</row>
    <row r="3895" spans="3:18" s="6" customFormat="1" ht="12.75"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</row>
    <row r="3896" spans="3:18" s="6" customFormat="1" ht="12.75"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</row>
    <row r="3897" spans="3:18" s="6" customFormat="1" ht="12.75"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</row>
    <row r="3898" spans="3:18" s="6" customFormat="1" ht="12.75"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</row>
    <row r="3899" spans="3:18" s="6" customFormat="1" ht="12.75"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</row>
    <row r="3900" spans="3:18" s="6" customFormat="1" ht="12.75"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</row>
    <row r="3901" spans="3:18" s="6" customFormat="1" ht="12.75"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</row>
    <row r="3902" spans="3:18" s="6" customFormat="1" ht="12.75"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</row>
    <row r="3903" spans="3:18" s="6" customFormat="1" ht="12.75"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</row>
    <row r="3904" spans="3:18" s="6" customFormat="1" ht="12.75"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</row>
    <row r="3905" spans="3:18" s="6" customFormat="1" ht="12.75"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</row>
    <row r="3906" spans="3:18" s="6" customFormat="1" ht="12.75"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</row>
    <row r="3907" spans="3:18" s="6" customFormat="1" ht="12.75"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</row>
    <row r="3908" spans="3:18" s="6" customFormat="1" ht="12.75"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</row>
    <row r="3909" spans="3:18" s="6" customFormat="1" ht="12.75"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</row>
    <row r="3910" spans="3:18" s="6" customFormat="1" ht="12.75"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</row>
    <row r="3911" spans="3:18" s="6" customFormat="1" ht="12.75"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</row>
    <row r="3912" spans="3:18" s="6" customFormat="1" ht="12.75"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</row>
    <row r="3913" spans="3:18" s="6" customFormat="1" ht="12.75"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</row>
    <row r="3914" spans="3:18" s="6" customFormat="1" ht="12.75"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</row>
    <row r="3915" spans="3:18" s="6" customFormat="1" ht="12.75"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</row>
    <row r="3916" spans="3:18" s="6" customFormat="1" ht="12.75"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</row>
    <row r="3917" spans="3:18" s="6" customFormat="1" ht="12.75"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</row>
    <row r="3918" spans="3:18" s="6" customFormat="1" ht="12.75"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</row>
    <row r="3919" spans="3:18" s="6" customFormat="1" ht="12.75"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</row>
    <row r="3920" spans="3:18" s="6" customFormat="1" ht="12.75"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</row>
    <row r="3921" spans="3:18" s="6" customFormat="1" ht="12.75"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</row>
    <row r="3922" spans="3:18" s="6" customFormat="1" ht="12.75"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</row>
    <row r="3923" spans="3:18" s="6" customFormat="1" ht="12.75"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</row>
    <row r="3924" spans="3:18" s="6" customFormat="1" ht="12.75"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</row>
    <row r="3925" spans="3:18" s="6" customFormat="1" ht="12.75"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</row>
    <row r="3926" spans="3:18" s="6" customFormat="1" ht="12.75"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</row>
    <row r="3927" spans="3:18" s="6" customFormat="1" ht="12.75"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</row>
    <row r="3928" spans="3:18" s="6" customFormat="1" ht="12.75"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</row>
    <row r="3929" spans="3:18" s="6" customFormat="1" ht="12.75"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</row>
    <row r="3930" spans="3:18" s="6" customFormat="1" ht="12.75"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</row>
    <row r="3931" spans="3:18" s="6" customFormat="1" ht="12.75"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</row>
    <row r="3932" spans="3:18" s="6" customFormat="1" ht="12.75"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</row>
    <row r="3933" spans="3:18" s="6" customFormat="1" ht="12.75"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</row>
    <row r="3934" spans="3:18" s="6" customFormat="1" ht="12.75"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</row>
    <row r="3935" spans="3:18" s="6" customFormat="1" ht="12.75"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</row>
    <row r="3936" spans="3:18" s="6" customFormat="1" ht="12.75"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</row>
    <row r="3937" spans="3:18" s="6" customFormat="1" ht="12.75"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</row>
    <row r="3938" spans="3:18" s="6" customFormat="1" ht="12.75"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</row>
    <row r="3939" spans="3:18" s="6" customFormat="1" ht="12.75"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</row>
    <row r="3940" spans="3:18" s="6" customFormat="1" ht="12.75"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</row>
    <row r="3941" spans="3:18" s="6" customFormat="1" ht="12.75"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</row>
    <row r="3942" spans="3:18" s="6" customFormat="1" ht="12.75"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</row>
    <row r="3943" spans="3:18" s="6" customFormat="1" ht="12.75"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</row>
    <row r="3944" spans="3:18" s="6" customFormat="1" ht="12.75"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</row>
    <row r="3945" spans="3:18" s="6" customFormat="1" ht="12.75"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</row>
    <row r="3946" spans="3:18" s="6" customFormat="1" ht="12.75"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</row>
    <row r="3947" spans="3:18" s="6" customFormat="1" ht="12.75"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</row>
    <row r="3948" spans="3:18" s="6" customFormat="1" ht="12.75"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</row>
    <row r="3949" spans="3:18" s="6" customFormat="1" ht="12.75"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</row>
    <row r="3950" spans="3:18" s="6" customFormat="1" ht="12.75"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</row>
    <row r="3951" spans="3:18" s="6" customFormat="1" ht="12.75"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</row>
    <row r="3952" spans="3:18" s="6" customFormat="1" ht="12.75"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</row>
    <row r="3953" spans="3:18" s="6" customFormat="1" ht="12.75"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</row>
    <row r="3954" spans="3:18" s="6" customFormat="1" ht="12.75"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</row>
    <row r="3955" spans="3:18" s="6" customFormat="1" ht="12.75"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</row>
    <row r="3956" spans="3:18" s="6" customFormat="1" ht="12.75"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</row>
    <row r="3957" spans="3:18" s="6" customFormat="1" ht="12.75"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</row>
    <row r="3958" spans="3:18" s="6" customFormat="1" ht="12.75"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</row>
    <row r="3959" spans="3:18" s="6" customFormat="1" ht="12.75"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</row>
    <row r="3960" spans="3:18" s="6" customFormat="1" ht="12.75"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</row>
    <row r="3961" spans="3:18" s="6" customFormat="1" ht="12.75"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</row>
    <row r="3962" spans="3:18" s="6" customFormat="1" ht="12.75"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</row>
    <row r="3963" spans="3:18" s="6" customFormat="1" ht="12.75"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</row>
    <row r="3964" spans="3:18" s="6" customFormat="1" ht="12.75"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</row>
    <row r="3965" spans="3:18" s="6" customFormat="1" ht="12.75"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</row>
    <row r="3966" spans="3:18" s="6" customFormat="1" ht="12.75"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</row>
    <row r="3967" spans="3:18" s="6" customFormat="1" ht="12.75"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</row>
    <row r="3968" spans="3:18" s="6" customFormat="1" ht="12.75"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</row>
    <row r="3969" spans="3:18" s="6" customFormat="1" ht="12.75"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</row>
    <row r="3970" spans="3:18" s="6" customFormat="1" ht="12.75"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</row>
    <row r="3971" spans="3:18" s="6" customFormat="1" ht="12.75"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</row>
    <row r="3972" spans="3:18" s="6" customFormat="1" ht="12.75"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</row>
    <row r="3973" spans="3:18" s="6" customFormat="1" ht="12.75"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</row>
    <row r="3974" spans="3:18" s="6" customFormat="1" ht="12.75"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</row>
    <row r="3975" spans="3:18" s="6" customFormat="1" ht="12.75"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</row>
    <row r="3976" spans="3:18" s="6" customFormat="1" ht="12.75"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</row>
    <row r="3977" spans="3:18" s="6" customFormat="1" ht="12.75"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</row>
    <row r="3978" spans="3:18" s="6" customFormat="1" ht="12.75"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</row>
    <row r="3979" spans="3:18" s="6" customFormat="1" ht="12.75"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</row>
    <row r="3980" spans="3:18" s="6" customFormat="1" ht="12.75"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</row>
    <row r="3981" spans="3:18" s="6" customFormat="1" ht="12.75"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</row>
    <row r="3982" spans="3:18" s="6" customFormat="1" ht="12.75"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</row>
    <row r="3983" spans="3:18" s="6" customFormat="1" ht="12.75"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</row>
    <row r="3984" spans="3:18" s="6" customFormat="1" ht="12.75"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</row>
    <row r="3985" spans="3:18" s="6" customFormat="1" ht="12.75"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</row>
    <row r="3986" spans="3:18" s="6" customFormat="1" ht="12.75"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</row>
    <row r="3987" spans="3:18" s="6" customFormat="1" ht="12.75"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</row>
    <row r="3988" spans="3:18" s="6" customFormat="1" ht="12.75"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</row>
    <row r="3989" spans="3:18" s="6" customFormat="1" ht="12.75"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</row>
    <row r="3990" spans="3:18" s="6" customFormat="1" ht="12.75"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</row>
    <row r="3991" spans="3:18" s="6" customFormat="1" ht="12.75"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</row>
    <row r="3992" spans="3:18" s="6" customFormat="1" ht="12.75"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</row>
    <row r="3993" spans="3:18" s="6" customFormat="1" ht="12.75"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</row>
    <row r="3994" spans="3:18" s="6" customFormat="1" ht="12.75"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</row>
    <row r="3995" spans="3:18" s="6" customFormat="1" ht="12.75"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</row>
    <row r="3996" spans="3:18" s="6" customFormat="1" ht="12.75"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</row>
    <row r="3997" spans="3:18" s="6" customFormat="1" ht="12.75"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</row>
    <row r="3998" spans="3:18" s="6" customFormat="1" ht="12.75"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</row>
    <row r="3999" spans="3:18" s="6" customFormat="1" ht="12.75"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</row>
    <row r="4000" spans="3:18" s="6" customFormat="1" ht="12.75"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</row>
    <row r="4001" spans="3:18" s="6" customFormat="1" ht="12.75"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</row>
    <row r="4002" spans="3:18" s="6" customFormat="1" ht="12.75"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</row>
    <row r="4003" spans="3:18" s="6" customFormat="1" ht="12.75"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</row>
    <row r="4004" spans="3:18" s="6" customFormat="1" ht="12.75"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</row>
    <row r="4005" spans="3:18" s="6" customFormat="1" ht="12.75"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</row>
    <row r="4006" spans="3:18" s="6" customFormat="1" ht="12.75"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</row>
    <row r="4007" spans="3:18" s="6" customFormat="1" ht="12.75"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</row>
    <row r="4008" spans="3:18" s="6" customFormat="1" ht="12.75"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</row>
    <row r="4009" spans="3:18" s="6" customFormat="1" ht="12.75"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</row>
    <row r="4010" spans="3:18" s="6" customFormat="1" ht="12.75"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</row>
    <row r="4011" spans="3:18" s="6" customFormat="1" ht="12.75"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</row>
    <row r="4012" spans="3:18" s="6" customFormat="1" ht="12.75"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</row>
    <row r="4013" spans="3:18" s="6" customFormat="1" ht="12.75"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</row>
    <row r="4014" spans="3:18" s="6" customFormat="1" ht="12.75"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</row>
    <row r="4015" spans="3:18" s="6" customFormat="1" ht="12.75"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</row>
    <row r="4016" spans="3:18" s="6" customFormat="1" ht="12.75"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</row>
    <row r="4017" spans="3:18" s="6" customFormat="1" ht="12.75"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</row>
    <row r="4018" spans="3:18" s="6" customFormat="1" ht="12.75"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</row>
    <row r="4019" spans="3:18" s="6" customFormat="1" ht="12.75"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</row>
    <row r="4020" spans="3:18" s="6" customFormat="1" ht="12.75"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</row>
    <row r="4021" spans="3:18" s="6" customFormat="1" ht="12.75"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</row>
    <row r="4022" spans="3:18" s="6" customFormat="1" ht="12.75"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</row>
    <row r="4023" spans="3:18" s="6" customFormat="1" ht="12.75"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</row>
    <row r="4024" spans="3:18" s="6" customFormat="1" ht="12.75"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</row>
    <row r="4025" spans="3:18" s="6" customFormat="1" ht="12.75"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</row>
    <row r="4026" spans="3:18" s="6" customFormat="1" ht="12.75"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</row>
    <row r="4027" spans="3:18" s="6" customFormat="1" ht="12.75"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</row>
    <row r="4028" spans="3:18" s="6" customFormat="1" ht="12.75"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</row>
    <row r="4029" spans="3:18" s="6" customFormat="1" ht="12.75"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</row>
    <row r="4030" spans="3:18" s="6" customFormat="1" ht="12.75"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</row>
    <row r="4031" spans="3:18" s="6" customFormat="1" ht="12.75"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</row>
    <row r="4032" spans="3:18" s="6" customFormat="1" ht="12.75"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</row>
    <row r="4033" spans="3:18" s="6" customFormat="1" ht="12.75"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</row>
    <row r="4034" spans="3:18" s="6" customFormat="1" ht="12.75"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</row>
    <row r="4035" spans="3:18" s="6" customFormat="1" ht="12.75"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</row>
    <row r="4036" spans="3:18" s="6" customFormat="1" ht="12.75"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</row>
    <row r="4037" spans="3:18" s="6" customFormat="1" ht="12.75"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</row>
    <row r="4038" spans="3:18" s="6" customFormat="1" ht="12.75"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</row>
    <row r="4039" spans="3:18" s="6" customFormat="1" ht="12.75"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</row>
    <row r="4040" spans="3:18" s="6" customFormat="1" ht="12.75"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</row>
    <row r="4041" spans="3:18" s="6" customFormat="1" ht="12.75"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</row>
    <row r="4042" spans="3:18" s="6" customFormat="1" ht="12.75"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</row>
    <row r="4043" spans="3:18" s="6" customFormat="1" ht="12.75"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</row>
    <row r="4044" spans="3:18" s="6" customFormat="1" ht="12.75"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</row>
    <row r="4045" spans="3:18" s="6" customFormat="1" ht="12.75"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</row>
    <row r="4046" spans="3:18" s="6" customFormat="1" ht="12.75"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</row>
    <row r="4047" spans="3:18" s="6" customFormat="1" ht="12.75"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</row>
    <row r="4048" spans="3:18" s="6" customFormat="1" ht="12.75"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</row>
    <row r="4049" spans="3:18" s="6" customFormat="1" ht="12.75"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</row>
    <row r="4050" spans="3:18" s="6" customFormat="1" ht="12.75"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</row>
    <row r="4051" spans="3:18" s="6" customFormat="1" ht="12.75"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</row>
    <row r="4052" spans="3:18" s="6" customFormat="1" ht="12.75"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</row>
    <row r="4053" spans="3:18" s="6" customFormat="1" ht="12.75"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</row>
    <row r="4054" spans="3:18" s="6" customFormat="1" ht="12.75"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</row>
    <row r="4055" spans="3:18" s="6" customFormat="1" ht="12.75"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</row>
    <row r="4056" spans="3:18" s="6" customFormat="1" ht="12.75"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</row>
    <row r="4057" spans="3:18" s="6" customFormat="1" ht="12.75"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</row>
    <row r="4058" spans="3:18" s="6" customFormat="1" ht="12.75"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</row>
    <row r="4059" spans="3:18" s="6" customFormat="1" ht="12.75"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</row>
    <row r="4060" spans="3:18" s="6" customFormat="1" ht="12.75"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</row>
    <row r="4061" spans="3:18" s="6" customFormat="1" ht="12.75"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</row>
    <row r="4062" spans="3:18" s="6" customFormat="1" ht="12.75"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</row>
    <row r="4063" spans="3:18" s="6" customFormat="1" ht="12.75"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</row>
    <row r="4064" spans="3:18" s="6" customFormat="1" ht="12.75"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</row>
    <row r="4065" spans="3:18" s="6" customFormat="1" ht="12.75"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</row>
    <row r="4066" spans="3:18" s="6" customFormat="1" ht="12.75"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</row>
    <row r="4067" spans="3:18" s="6" customFormat="1" ht="12.75"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</row>
    <row r="4068" spans="3:18" s="6" customFormat="1" ht="12.75"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</row>
    <row r="4069" spans="3:18" s="6" customFormat="1" ht="12.75"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</row>
    <row r="4070" spans="3:18" s="6" customFormat="1" ht="12.75"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</row>
    <row r="4071" spans="3:18" s="6" customFormat="1" ht="12.75"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</row>
    <row r="4072" spans="3:18" s="6" customFormat="1" ht="12.75"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</row>
    <row r="4073" spans="3:18" s="6" customFormat="1" ht="12.75"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</row>
    <row r="4074" spans="3:18" s="6" customFormat="1" ht="12.75"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</row>
    <row r="4075" spans="3:18" s="6" customFormat="1" ht="12.75"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</row>
    <row r="4076" spans="3:18" s="6" customFormat="1" ht="12.75"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</row>
    <row r="4077" spans="3:18" s="6" customFormat="1" ht="12.75"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</row>
    <row r="4078" spans="3:18" s="6" customFormat="1" ht="12.75"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</row>
    <row r="4079" spans="3:18" s="6" customFormat="1" ht="12.75"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</row>
    <row r="4080" spans="3:18" s="6" customFormat="1" ht="12.75"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</row>
    <row r="4081" spans="3:18" s="6" customFormat="1" ht="12.75"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</row>
    <row r="4082" spans="3:18" s="6" customFormat="1" ht="12.75"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</row>
    <row r="4083" spans="3:18" s="6" customFormat="1" ht="12.75"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</row>
    <row r="4084" spans="3:18" s="6" customFormat="1" ht="12.75"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</row>
    <row r="4085" spans="3:18" s="6" customFormat="1" ht="12.75"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</row>
    <row r="4086" spans="3:18" s="6" customFormat="1" ht="12.75"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</row>
    <row r="4087" spans="3:18" s="6" customFormat="1" ht="12.75"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</row>
    <row r="4088" spans="3:18" s="6" customFormat="1" ht="12.75"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</row>
    <row r="4089" spans="3:18" s="6" customFormat="1" ht="12.75"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</row>
    <row r="4090" spans="3:18" s="6" customFormat="1" ht="12.75"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</row>
    <row r="4091" spans="3:18" s="6" customFormat="1" ht="12.75"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</row>
    <row r="4092" spans="3:18" s="6" customFormat="1" ht="12.75"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</row>
    <row r="4093" spans="3:18" s="6" customFormat="1" ht="12.75"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</row>
    <row r="4094" spans="3:18" s="6" customFormat="1" ht="12.75"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</row>
    <row r="4095" spans="3:18" s="6" customFormat="1" ht="12.75"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</row>
    <row r="4096" spans="3:18" s="6" customFormat="1" ht="12.75"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</row>
    <row r="4097" spans="3:18" s="6" customFormat="1" ht="12.75"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</row>
    <row r="4098" spans="3:18" s="6" customFormat="1" ht="12.75"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</row>
    <row r="4099" spans="3:18" s="6" customFormat="1" ht="12.75"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</row>
    <row r="4100" spans="3:18" s="6" customFormat="1" ht="12.75"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</row>
    <row r="4101" spans="3:18" s="6" customFormat="1" ht="12.75"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</row>
    <row r="4102" spans="3:18" s="6" customFormat="1" ht="12.75"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</row>
    <row r="4103" spans="3:18" s="6" customFormat="1" ht="12.75"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</row>
    <row r="4104" spans="3:18" s="6" customFormat="1" ht="12.75"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</row>
    <row r="4105" spans="3:18" s="6" customFormat="1" ht="12.75"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</row>
    <row r="4106" spans="3:18" s="6" customFormat="1" ht="12.75"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</row>
    <row r="4107" spans="3:18" s="6" customFormat="1" ht="12.75"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</row>
    <row r="4108" spans="3:18" s="6" customFormat="1" ht="12.75"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</row>
    <row r="4109" spans="3:18" s="6" customFormat="1" ht="12.75"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</row>
    <row r="4110" spans="3:18" s="6" customFormat="1" ht="12.75"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</row>
    <row r="4111" spans="3:18" s="6" customFormat="1" ht="12.75"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</row>
    <row r="4112" spans="3:18" s="6" customFormat="1" ht="12.75"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</row>
    <row r="4113" spans="3:18" s="6" customFormat="1" ht="12.75"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</row>
    <row r="4114" spans="3:18" s="6" customFormat="1" ht="12.75"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</row>
    <row r="4115" spans="3:18" s="6" customFormat="1" ht="12.75"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</row>
    <row r="4116" spans="3:18" s="6" customFormat="1" ht="12.75"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</row>
    <row r="4117" spans="3:18" s="6" customFormat="1" ht="12.75"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</row>
    <row r="4118" spans="3:18" s="6" customFormat="1" ht="12.75"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</row>
    <row r="4119" spans="3:18" s="6" customFormat="1" ht="12.75"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</row>
    <row r="4120" spans="3:18" s="6" customFormat="1" ht="12.75"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</row>
    <row r="4121" spans="3:18" s="6" customFormat="1" ht="12.75"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</row>
    <row r="4122" spans="3:18" s="6" customFormat="1" ht="12.75"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</row>
    <row r="4123" spans="3:18" s="6" customFormat="1" ht="12.75"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</row>
    <row r="4124" spans="3:18" s="6" customFormat="1" ht="12.75"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</row>
    <row r="4125" spans="3:18" s="6" customFormat="1" ht="12.75"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</row>
    <row r="4126" spans="3:18" s="6" customFormat="1" ht="12.75"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</row>
    <row r="4127" spans="3:18" s="6" customFormat="1" ht="12.75"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</row>
    <row r="4128" spans="3:18" s="6" customFormat="1" ht="12.75"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</row>
    <row r="4129" spans="3:18" s="6" customFormat="1" ht="12.75"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</row>
    <row r="4130" spans="3:18" s="6" customFormat="1" ht="12.75"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</row>
    <row r="4131" spans="3:18" s="6" customFormat="1" ht="12.75"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</row>
    <row r="4132" spans="3:18" s="6" customFormat="1" ht="12.75"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</row>
    <row r="4133" spans="3:18" s="6" customFormat="1" ht="12.75"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</row>
    <row r="4134" spans="3:18" s="6" customFormat="1" ht="12.75"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</row>
    <row r="4135" spans="3:18" s="6" customFormat="1" ht="12.75"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</row>
    <row r="4136" spans="3:18" s="6" customFormat="1" ht="12.75"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</row>
    <row r="4137" spans="3:18" s="6" customFormat="1" ht="12.75"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</row>
    <row r="4138" spans="3:18" s="6" customFormat="1" ht="12.75"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</row>
    <row r="4139" spans="3:18" s="6" customFormat="1" ht="12.75"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</row>
    <row r="4140" spans="3:18" s="6" customFormat="1" ht="12.75"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</row>
    <row r="4141" spans="3:18" s="6" customFormat="1" ht="12.75"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</row>
    <row r="4142" spans="3:18" s="6" customFormat="1" ht="12.75"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</row>
    <row r="4143" spans="3:18" s="6" customFormat="1" ht="12.75"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</row>
    <row r="4144" spans="3:18" s="6" customFormat="1" ht="12.75"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</row>
    <row r="4145" spans="3:18" s="6" customFormat="1" ht="12.75"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</row>
    <row r="4146" spans="3:18" s="6" customFormat="1" ht="12.75"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</row>
    <row r="4147" spans="3:18" s="6" customFormat="1" ht="12.75"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</row>
    <row r="4148" spans="3:18" s="6" customFormat="1" ht="12.75"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</row>
    <row r="4149" spans="3:18" s="6" customFormat="1" ht="12.75"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</row>
    <row r="4150" spans="3:18" s="6" customFormat="1" ht="12.75"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</row>
    <row r="4151" spans="3:18" s="6" customFormat="1" ht="12.75"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</row>
    <row r="4152" spans="3:18" s="6" customFormat="1" ht="12.75"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</row>
    <row r="4153" spans="3:18" s="6" customFormat="1" ht="12.75"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</row>
    <row r="4154" spans="3:18" s="6" customFormat="1" ht="12.75"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</row>
    <row r="4155" spans="3:18" s="6" customFormat="1" ht="12.75"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</row>
    <row r="4156" spans="3:18" s="6" customFormat="1" ht="12.75"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</row>
    <row r="4157" spans="3:18" s="6" customFormat="1" ht="12.75"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</row>
    <row r="4158" spans="3:18" s="6" customFormat="1" ht="12.75"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</row>
    <row r="4159" spans="3:18" s="6" customFormat="1" ht="12.75"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</row>
    <row r="4160" spans="3:18" s="6" customFormat="1" ht="12.75"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</row>
    <row r="4161" spans="3:18" s="6" customFormat="1" ht="12.75"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</row>
    <row r="4162" spans="3:18" s="6" customFormat="1" ht="12.75"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</row>
    <row r="4163" spans="3:18" s="6" customFormat="1" ht="12.75"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</row>
    <row r="4164" spans="3:18" s="6" customFormat="1" ht="12.75"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</row>
    <row r="4165" spans="3:18" s="6" customFormat="1" ht="12.75"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</row>
    <row r="4166" spans="3:18" s="6" customFormat="1" ht="12.75"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</row>
    <row r="4167" spans="3:18" s="6" customFormat="1" ht="12.75"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</row>
    <row r="4168" spans="3:18" s="6" customFormat="1" ht="12.75"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</row>
    <row r="4169" spans="3:18" s="6" customFormat="1" ht="12.75"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</row>
    <row r="4170" spans="3:18" s="6" customFormat="1" ht="12.75"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</row>
    <row r="4171" spans="3:18" s="6" customFormat="1" ht="12.75"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</row>
    <row r="4172" spans="3:18" s="6" customFormat="1" ht="12.75"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</row>
    <row r="4173" spans="3:18" s="6" customFormat="1" ht="12.75"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</row>
    <row r="4174" spans="3:18" s="6" customFormat="1" ht="12.75"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</row>
    <row r="4175" spans="3:18" s="6" customFormat="1" ht="12.75"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</row>
    <row r="4176" spans="3:18" s="6" customFormat="1" ht="12.75"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</row>
    <row r="4177" spans="3:18" s="6" customFormat="1" ht="12.75"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</row>
    <row r="4178" spans="3:18" s="6" customFormat="1" ht="12.75"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</row>
    <row r="4179" spans="3:18" s="6" customFormat="1" ht="12.75"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</row>
    <row r="4180" spans="3:18" s="6" customFormat="1" ht="12.75"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</row>
    <row r="4181" spans="3:18" s="6" customFormat="1" ht="12.75"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</row>
    <row r="4182" spans="3:18" s="6" customFormat="1" ht="12.75"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</row>
    <row r="4183" spans="3:18" s="6" customFormat="1" ht="12.75"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</row>
    <row r="4184" spans="3:18" s="6" customFormat="1" ht="12.75"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</row>
    <row r="4185" spans="3:18" s="6" customFormat="1" ht="12.75"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</row>
    <row r="4186" spans="3:18" s="6" customFormat="1" ht="12.75"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</row>
    <row r="4187" spans="3:18" s="6" customFormat="1" ht="12.75"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</row>
    <row r="4188" spans="3:18" s="6" customFormat="1" ht="12.75"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</row>
    <row r="4189" spans="3:18" s="6" customFormat="1" ht="12.75"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</row>
    <row r="4190" spans="3:18" s="6" customFormat="1" ht="12.75"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</row>
    <row r="4191" spans="3:18" s="6" customFormat="1" ht="12.75"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</row>
    <row r="4192" spans="3:18" s="6" customFormat="1" ht="12.75"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</row>
    <row r="4193" spans="3:18" s="6" customFormat="1" ht="12.75"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</row>
    <row r="4194" spans="3:18" s="6" customFormat="1" ht="12.75"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</row>
    <row r="4195" spans="3:18" s="6" customFormat="1" ht="12.75"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</row>
    <row r="4196" spans="3:18" s="6" customFormat="1" ht="12.75"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</row>
    <row r="4197" spans="3:18" s="6" customFormat="1" ht="12.75"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</row>
    <row r="4198" spans="3:18" s="6" customFormat="1" ht="12.75"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</row>
    <row r="4199" spans="3:18" s="6" customFormat="1" ht="12.75"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</row>
    <row r="4200" spans="3:18" s="6" customFormat="1" ht="12.75"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</row>
    <row r="4201" spans="3:18" s="6" customFormat="1" ht="12.75"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</row>
    <row r="4202" spans="3:18" s="6" customFormat="1" ht="12.75"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</row>
    <row r="4203" spans="3:18" s="6" customFormat="1" ht="12.75"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</row>
    <row r="4204" spans="3:18" s="6" customFormat="1" ht="12.75"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</row>
    <row r="4205" spans="3:18" s="6" customFormat="1" ht="12.75"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</row>
    <row r="4206" spans="3:18" s="6" customFormat="1" ht="12.75"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</row>
    <row r="4207" spans="3:18" s="6" customFormat="1" ht="12.75"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</row>
    <row r="4208" spans="3:18" s="6" customFormat="1" ht="12.75"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</row>
    <row r="4209" spans="3:18" s="6" customFormat="1" ht="12.75"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</row>
    <row r="4210" spans="3:18" s="6" customFormat="1" ht="12.75"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</row>
    <row r="4211" spans="3:18" s="6" customFormat="1" ht="12.75"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</row>
    <row r="4212" spans="3:18" s="6" customFormat="1" ht="12.75"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</row>
    <row r="4213" spans="3:18" s="6" customFormat="1" ht="12.75"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</row>
    <row r="4214" spans="3:18" s="6" customFormat="1" ht="12.75"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</row>
    <row r="4215" spans="3:18" s="6" customFormat="1" ht="12.75"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</row>
    <row r="4216" spans="3:18" s="6" customFormat="1" ht="12.75"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</row>
    <row r="4217" spans="3:18" s="6" customFormat="1" ht="12.75"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</row>
    <row r="4218" spans="3:18" s="6" customFormat="1" ht="12.75"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</row>
    <row r="4219" spans="3:18" s="6" customFormat="1" ht="12.75"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</row>
    <row r="4220" spans="3:18" s="6" customFormat="1" ht="12.75"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</row>
    <row r="4221" spans="3:18" s="6" customFormat="1" ht="12.75"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</row>
    <row r="4222" spans="3:18" s="6" customFormat="1" ht="12.75"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</row>
    <row r="4223" spans="3:18" s="6" customFormat="1" ht="12.75"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</row>
    <row r="4224" spans="3:18" s="6" customFormat="1" ht="12.75"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</row>
    <row r="4225" spans="3:18" s="6" customFormat="1" ht="12.75"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</row>
    <row r="4226" spans="3:18" s="6" customFormat="1" ht="12.75"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</row>
    <row r="4227" spans="3:18" s="6" customFormat="1" ht="12.75"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</row>
    <row r="4228" spans="3:18" s="6" customFormat="1" ht="12.75"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</row>
    <row r="4229" spans="3:18" s="6" customFormat="1" ht="12.75"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</row>
    <row r="4230" spans="3:18" s="6" customFormat="1" ht="12.75"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</row>
    <row r="4231" spans="3:18" s="6" customFormat="1" ht="12.75"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</row>
    <row r="4232" spans="3:18" s="6" customFormat="1" ht="12.75"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</row>
    <row r="4233" spans="3:18" s="6" customFormat="1" ht="12.75"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</row>
    <row r="4234" spans="3:18" s="6" customFormat="1" ht="12.75"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</row>
    <row r="4235" spans="3:18" s="6" customFormat="1" ht="12.75"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</row>
    <row r="4236" spans="3:18" s="6" customFormat="1" ht="12.75"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</row>
    <row r="4237" spans="3:18" s="6" customFormat="1" ht="12.75"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</row>
    <row r="4238" spans="3:18" s="6" customFormat="1" ht="12.75"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</row>
    <row r="4239" spans="3:18" s="6" customFormat="1" ht="12.75"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</row>
    <row r="4240" spans="3:18" s="6" customFormat="1" ht="12.75"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</row>
    <row r="4241" spans="3:18" s="6" customFormat="1" ht="12.75"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</row>
    <row r="4242" spans="3:18" s="6" customFormat="1" ht="12.75"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</row>
    <row r="4243" spans="3:18" s="6" customFormat="1" ht="12.75"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</row>
    <row r="4244" spans="3:18" s="6" customFormat="1" ht="12.75"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</row>
    <row r="4245" spans="3:18" s="6" customFormat="1" ht="12.75"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</row>
    <row r="4246" spans="3:18" s="6" customFormat="1" ht="12.75"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</row>
    <row r="4247" spans="3:18" s="6" customFormat="1" ht="12.75"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</row>
    <row r="4248" spans="3:18" s="6" customFormat="1" ht="12.75"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</row>
    <row r="4249" spans="3:18" s="6" customFormat="1" ht="12.75"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</row>
    <row r="4250" spans="3:18" s="6" customFormat="1" ht="12.75"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</row>
    <row r="4251" spans="3:18" s="6" customFormat="1" ht="12.75"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</row>
    <row r="4252" spans="3:18" s="6" customFormat="1" ht="12.75"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</row>
    <row r="4253" spans="3:18" s="6" customFormat="1" ht="12.75"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</row>
    <row r="4254" spans="3:18" s="6" customFormat="1" ht="12.75"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</row>
    <row r="4255" spans="3:18" s="6" customFormat="1" ht="12.75"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</row>
    <row r="4256" spans="3:18" s="6" customFormat="1" ht="12.75"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</row>
    <row r="4257" spans="3:18" s="6" customFormat="1" ht="12.75"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</row>
    <row r="4258" spans="3:18" s="6" customFormat="1" ht="12.75"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</row>
    <row r="4259" spans="3:18" s="6" customFormat="1" ht="12.75"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</row>
    <row r="4260" spans="3:18" s="6" customFormat="1" ht="12.75"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</row>
    <row r="4261" spans="3:18" s="6" customFormat="1" ht="12.75"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</row>
    <row r="4262" spans="3:18" s="6" customFormat="1" ht="12.75"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</row>
    <row r="4263" spans="3:18" s="6" customFormat="1" ht="12.75"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</row>
    <row r="4264" spans="3:18" s="6" customFormat="1" ht="12.75"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</row>
    <row r="4265" spans="3:18" s="6" customFormat="1" ht="12.75"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</row>
    <row r="4266" spans="3:18" s="6" customFormat="1" ht="12.75"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</row>
    <row r="4267" spans="3:18" s="6" customFormat="1" ht="12.75"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</row>
    <row r="4268" spans="3:18" s="6" customFormat="1" ht="12.75"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</row>
    <row r="4269" spans="3:18" s="6" customFormat="1" ht="12.75"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</row>
    <row r="4270" spans="3:18" s="6" customFormat="1" ht="12.75"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</row>
    <row r="4271" spans="3:18" s="6" customFormat="1" ht="12.75"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</row>
    <row r="4272" spans="3:18" s="6" customFormat="1" ht="12.75"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</row>
    <row r="4273" spans="3:18" s="6" customFormat="1" ht="12.75"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</row>
    <row r="4274" spans="3:18" s="6" customFormat="1" ht="12.75"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</row>
    <row r="4275" spans="3:18" s="6" customFormat="1" ht="12.75"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</row>
    <row r="4276" spans="3:18" s="6" customFormat="1" ht="12.75"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</row>
    <row r="4277" spans="3:18" s="6" customFormat="1" ht="12.75"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</row>
    <row r="4278" spans="3:18" s="6" customFormat="1" ht="12.75"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</row>
    <row r="4279" spans="3:18" s="6" customFormat="1" ht="12.75"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</row>
    <row r="4280" spans="3:18" s="6" customFormat="1" ht="12.75"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</row>
    <row r="4281" spans="3:18" s="6" customFormat="1" ht="12.75"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</row>
    <row r="4282" spans="3:18" s="6" customFormat="1" ht="12.75"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</row>
    <row r="4283" spans="3:18" s="6" customFormat="1" ht="12.75"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</row>
    <row r="4284" spans="3:18" s="6" customFormat="1" ht="12.75"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</row>
    <row r="4285" spans="3:18" s="6" customFormat="1" ht="12.75"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</row>
    <row r="4286" spans="3:18" s="6" customFormat="1" ht="12.75"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</row>
    <row r="4287" spans="3:18" s="6" customFormat="1" ht="12.75"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</row>
    <row r="4288" spans="3:18" s="6" customFormat="1" ht="12.75"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</row>
    <row r="4289" spans="3:18" s="6" customFormat="1" ht="12.75"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</row>
    <row r="4290" spans="3:18" s="6" customFormat="1" ht="12.75"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</row>
    <row r="4291" spans="3:18" s="6" customFormat="1" ht="12.75"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</row>
    <row r="4292" spans="3:18" s="6" customFormat="1" ht="12.75"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</row>
    <row r="4293" spans="3:18" s="6" customFormat="1" ht="12.75"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</row>
    <row r="4294" spans="3:18" s="6" customFormat="1" ht="12.75"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</row>
    <row r="4295" spans="3:18" s="6" customFormat="1" ht="12.75"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</row>
    <row r="4296" spans="3:18" s="6" customFormat="1" ht="12.75"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</row>
    <row r="4297" spans="3:18" s="6" customFormat="1" ht="12.75"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</row>
    <row r="4298" spans="3:18" s="6" customFormat="1" ht="12.75"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</row>
    <row r="4299" spans="3:18" s="6" customFormat="1" ht="12.75"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</row>
    <row r="4300" spans="3:18" s="6" customFormat="1" ht="12.75"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</row>
    <row r="4301" spans="3:18" s="6" customFormat="1" ht="12.75"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</row>
    <row r="4302" spans="3:18" s="6" customFormat="1" ht="12.75"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</row>
    <row r="4303" spans="3:18" s="6" customFormat="1" ht="12.75"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</row>
    <row r="4304" spans="3:18" s="6" customFormat="1" ht="12.75"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</row>
    <row r="4305" spans="3:18" s="6" customFormat="1" ht="12.75"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</row>
    <row r="4306" spans="3:18" s="6" customFormat="1" ht="12.75"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</row>
    <row r="4307" spans="3:18" s="6" customFormat="1" ht="12.75"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</row>
    <row r="4308" spans="3:18" s="6" customFormat="1" ht="12.75"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</row>
    <row r="4309" spans="3:18" s="6" customFormat="1" ht="12.75"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</row>
    <row r="4310" spans="3:18" s="6" customFormat="1" ht="12.75"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</row>
    <row r="4311" spans="3:18" s="6" customFormat="1" ht="12.75"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</row>
    <row r="4312" spans="3:18" s="6" customFormat="1" ht="12.75"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</row>
    <row r="4313" spans="3:18" s="6" customFormat="1" ht="12.75"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</row>
    <row r="4314" spans="3:18" s="6" customFormat="1" ht="12.75"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</row>
    <row r="4315" spans="3:18" s="6" customFormat="1" ht="12.75"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</row>
    <row r="4316" spans="3:18" s="6" customFormat="1" ht="12.75"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</row>
    <row r="4317" spans="3:18" s="6" customFormat="1" ht="12.75"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</row>
    <row r="4318" spans="3:18" s="6" customFormat="1" ht="12.75"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</row>
    <row r="4319" spans="3:18" s="6" customFormat="1" ht="12.75"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</row>
    <row r="4320" spans="3:18" s="6" customFormat="1" ht="12.75"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</row>
    <row r="4321" spans="3:18" s="6" customFormat="1" ht="12.75"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</row>
    <row r="4322" spans="3:18" s="6" customFormat="1" ht="12.75"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</row>
    <row r="4323" spans="3:18" s="6" customFormat="1" ht="12.75"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</row>
    <row r="4324" spans="3:18" s="6" customFormat="1" ht="12.75"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</row>
    <row r="4325" spans="3:18" s="6" customFormat="1" ht="12.75"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</row>
    <row r="4326" spans="3:18" s="6" customFormat="1" ht="12.75"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</row>
    <row r="4327" spans="3:18" s="6" customFormat="1" ht="12.75"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</row>
    <row r="4328" spans="3:18" s="6" customFormat="1" ht="12.75"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</row>
    <row r="4329" spans="3:18" s="6" customFormat="1" ht="12.75"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</row>
    <row r="4330" spans="3:18" s="6" customFormat="1" ht="12.75"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</row>
    <row r="4331" spans="3:18" s="6" customFormat="1" ht="12.75"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</row>
    <row r="4332" spans="3:18" s="6" customFormat="1" ht="12.75"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</row>
    <row r="4333" spans="3:18" s="6" customFormat="1" ht="12.75"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</row>
    <row r="4334" spans="3:18" s="6" customFormat="1" ht="12.75"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</row>
    <row r="4335" spans="3:18" s="6" customFormat="1" ht="12.75"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</row>
    <row r="4336" spans="3:18" s="6" customFormat="1" ht="12.75"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</row>
    <row r="4337" spans="3:18" s="6" customFormat="1" ht="12.75"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</row>
    <row r="4338" spans="3:18" s="6" customFormat="1" ht="12.75"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</row>
    <row r="4339" spans="3:18" s="6" customFormat="1" ht="12.75"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</row>
    <row r="4340" spans="3:18" s="6" customFormat="1" ht="12.75"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</row>
    <row r="4341" spans="3:18" s="6" customFormat="1" ht="12.75"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</row>
    <row r="4342" spans="3:18" s="6" customFormat="1" ht="12.75"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</row>
    <row r="4343" spans="3:18" s="6" customFormat="1" ht="12.75"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</row>
    <row r="4344" spans="3:18" s="6" customFormat="1" ht="12.75"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</row>
    <row r="4345" spans="3:18" s="6" customFormat="1" ht="12.75"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</row>
    <row r="4346" spans="3:18" s="6" customFormat="1" ht="12.75"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</row>
    <row r="4347" spans="3:18" s="6" customFormat="1" ht="12.75"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</row>
    <row r="4348" spans="3:18" s="6" customFormat="1" ht="12.75"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</row>
    <row r="4349" spans="3:18" s="6" customFormat="1" ht="12.75"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</row>
    <row r="4350" spans="3:18" s="6" customFormat="1" ht="12.75"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</row>
    <row r="4351" spans="3:18" s="6" customFormat="1" ht="12.75"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</row>
    <row r="4352" spans="3:18" s="6" customFormat="1" ht="12.75"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</row>
    <row r="4353" spans="3:18" s="6" customFormat="1" ht="12.75"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</row>
    <row r="4354" spans="3:18" s="6" customFormat="1" ht="12.75"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</row>
    <row r="4355" spans="3:18" s="6" customFormat="1" ht="12.75"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</row>
    <row r="4356" spans="3:18" s="6" customFormat="1" ht="12.75"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</row>
    <row r="4357" spans="3:18" s="6" customFormat="1" ht="12.75"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</row>
    <row r="4358" spans="3:18" s="6" customFormat="1" ht="12.75"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</row>
    <row r="4359" spans="3:18" s="6" customFormat="1" ht="12.75"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</row>
    <row r="4360" spans="3:18" s="6" customFormat="1" ht="12.75"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</row>
    <row r="4361" spans="3:18" s="6" customFormat="1" ht="12.75"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</row>
    <row r="4362" spans="3:18" s="6" customFormat="1" ht="12.75"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</row>
    <row r="4363" spans="3:18" s="6" customFormat="1" ht="12.75"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</row>
    <row r="4364" spans="3:18" s="6" customFormat="1" ht="12.75"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</row>
    <row r="4365" spans="3:18" s="6" customFormat="1" ht="12.75"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</row>
    <row r="4366" spans="3:18" s="6" customFormat="1" ht="12.75"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</row>
    <row r="4367" spans="3:18" s="6" customFormat="1" ht="12.75"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</row>
    <row r="4368" spans="3:18" s="6" customFormat="1" ht="12.75"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</row>
    <row r="4369" spans="3:18" s="6" customFormat="1" ht="12.75"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</row>
    <row r="4370" spans="3:18" s="6" customFormat="1" ht="12.75"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</row>
    <row r="4371" spans="3:18" s="6" customFormat="1" ht="12.75"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</row>
    <row r="4372" spans="3:18" s="6" customFormat="1" ht="12.75"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</row>
    <row r="4373" spans="3:18" s="6" customFormat="1" ht="12.75"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</row>
    <row r="4374" spans="3:18" s="6" customFormat="1" ht="12.75"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</row>
    <row r="4375" spans="3:18" s="6" customFormat="1" ht="12.75"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</row>
    <row r="4376" spans="3:18" s="6" customFormat="1" ht="12.75"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</row>
    <row r="4377" spans="3:18" s="6" customFormat="1" ht="12.75"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</row>
    <row r="4378" spans="3:18" s="6" customFormat="1" ht="12.75"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</row>
    <row r="4379" spans="3:18" s="6" customFormat="1" ht="12.75"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</row>
    <row r="4380" spans="3:18" s="6" customFormat="1" ht="12.75"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</row>
    <row r="4381" spans="3:18" s="6" customFormat="1" ht="12.75"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</row>
    <row r="4382" spans="3:18" s="6" customFormat="1" ht="12.75"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</row>
    <row r="4383" spans="3:18" s="6" customFormat="1" ht="12.75"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</row>
    <row r="4384" spans="3:18" s="6" customFormat="1" ht="12.75"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</row>
    <row r="4385" spans="3:18" s="6" customFormat="1" ht="12.75"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</row>
    <row r="4386" spans="3:18" s="6" customFormat="1" ht="12.75"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</row>
    <row r="4387" spans="3:18" s="6" customFormat="1" ht="12.75"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</row>
    <row r="4388" spans="3:18" s="6" customFormat="1" ht="12.75"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</row>
    <row r="4389" spans="3:18" s="6" customFormat="1" ht="12.75"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</row>
    <row r="4390" spans="3:18" s="6" customFormat="1" ht="12.75"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</row>
    <row r="4391" spans="3:18" s="6" customFormat="1" ht="12.75"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</row>
    <row r="4392" spans="3:18" s="6" customFormat="1" ht="12.75"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</row>
    <row r="4393" spans="3:18" s="6" customFormat="1" ht="12.75"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</row>
    <row r="4394" spans="3:18" s="6" customFormat="1" ht="12.75"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</row>
    <row r="4395" spans="3:18" s="6" customFormat="1" ht="12.75"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</row>
    <row r="4396" spans="3:18" s="6" customFormat="1" ht="12.75"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</row>
    <row r="4397" spans="3:18" s="6" customFormat="1" ht="12.75"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</row>
    <row r="4398" spans="3:18" s="6" customFormat="1" ht="12.75"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</row>
    <row r="4399" spans="3:18" s="6" customFormat="1" ht="12.75"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</row>
    <row r="4400" spans="3:18" s="6" customFormat="1" ht="12.75"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</row>
    <row r="4401" spans="3:18" s="6" customFormat="1" ht="12.75"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</row>
    <row r="4402" spans="3:18" s="6" customFormat="1" ht="12.75"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</row>
    <row r="4403" spans="3:18" s="6" customFormat="1" ht="12.75"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</row>
    <row r="4404" spans="3:18" s="6" customFormat="1" ht="12.75"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</row>
    <row r="4405" spans="3:18" s="6" customFormat="1" ht="12.75"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</row>
    <row r="4406" spans="3:18" s="6" customFormat="1" ht="12.75"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</row>
    <row r="4407" spans="3:18" s="6" customFormat="1" ht="12.75"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</row>
    <row r="4408" spans="3:18" s="6" customFormat="1" ht="12.75"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</row>
    <row r="4409" spans="3:18" s="6" customFormat="1" ht="12.75"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</row>
    <row r="4410" spans="3:18" s="6" customFormat="1" ht="12.75"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</row>
    <row r="4411" spans="3:18" s="6" customFormat="1" ht="12.75"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</row>
    <row r="4412" spans="3:18" s="6" customFormat="1" ht="12.75"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</row>
    <row r="4413" spans="3:18" s="6" customFormat="1" ht="12.75"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</row>
    <row r="4414" spans="3:18" s="6" customFormat="1" ht="12.75"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</row>
    <row r="4415" spans="3:18" s="6" customFormat="1" ht="12.75"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</row>
    <row r="4416" spans="3:18" s="6" customFormat="1" ht="12.75"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</row>
    <row r="4417" spans="3:18" s="6" customFormat="1" ht="12.75"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</row>
    <row r="4418" spans="3:18" s="6" customFormat="1" ht="12.75"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</row>
    <row r="4419" spans="3:18" s="6" customFormat="1" ht="12.75"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</row>
    <row r="4420" spans="3:18" s="6" customFormat="1" ht="12.75"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</row>
    <row r="4421" spans="3:18" s="6" customFormat="1" ht="12.75"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</row>
    <row r="4422" spans="3:18" s="6" customFormat="1" ht="12.75"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</row>
    <row r="4423" spans="3:18" s="6" customFormat="1" ht="12.75"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</row>
    <row r="4424" spans="3:18" s="6" customFormat="1" ht="12.75"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</row>
    <row r="4425" spans="3:18" s="6" customFormat="1" ht="12.75"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</row>
    <row r="4426" spans="3:18" s="6" customFormat="1" ht="12.75"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</row>
    <row r="4427" spans="3:18" s="6" customFormat="1" ht="12.75"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</row>
    <row r="4428" spans="3:18" s="6" customFormat="1" ht="12.75"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</row>
    <row r="4429" spans="3:18" s="6" customFormat="1" ht="12.75"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</row>
    <row r="4430" spans="3:18" s="6" customFormat="1" ht="12.75"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</row>
    <row r="4431" spans="3:18" s="6" customFormat="1" ht="12.75"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</row>
    <row r="4432" spans="3:18" s="6" customFormat="1" ht="12.75"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</row>
    <row r="4433" spans="3:18" s="6" customFormat="1" ht="12.75"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</row>
    <row r="4434" spans="3:18" s="6" customFormat="1" ht="12.75"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</row>
    <row r="4435" spans="3:18" s="6" customFormat="1" ht="12.75"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</row>
    <row r="4436" spans="3:18" s="6" customFormat="1" ht="12.75"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</row>
    <row r="4437" spans="3:18" s="6" customFormat="1" ht="12.75"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</row>
    <row r="4438" spans="3:18" s="6" customFormat="1" ht="12.75"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</row>
    <row r="4439" spans="3:18" s="6" customFormat="1" ht="12.75"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</row>
    <row r="4440" spans="3:18" s="6" customFormat="1" ht="12.75"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</row>
    <row r="4441" spans="3:18" s="6" customFormat="1" ht="12.75"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</row>
    <row r="4442" spans="3:18" s="6" customFormat="1" ht="12.75"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</row>
    <row r="4443" spans="3:18" s="6" customFormat="1" ht="12.75"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</row>
    <row r="4444" spans="3:18" s="6" customFormat="1" ht="12.75"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</row>
    <row r="4445" spans="3:18" s="6" customFormat="1" ht="12.75"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</row>
    <row r="4446" spans="3:18" s="6" customFormat="1" ht="12.75"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</row>
    <row r="4447" spans="3:18" s="6" customFormat="1" ht="12.75"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</row>
    <row r="4448" spans="3:18" s="6" customFormat="1" ht="12.75"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</row>
    <row r="4449" spans="3:18" s="6" customFormat="1" ht="12.75"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</row>
    <row r="4450" spans="3:18" s="6" customFormat="1" ht="12.75"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</row>
    <row r="4451" spans="3:18" s="6" customFormat="1" ht="12.75"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</row>
    <row r="4452" spans="3:18" s="6" customFormat="1" ht="12.75"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</row>
    <row r="4453" spans="3:18" s="6" customFormat="1" ht="12.75"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</row>
    <row r="4454" spans="3:18" s="6" customFormat="1" ht="12.75"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</row>
    <row r="4455" spans="3:18" s="6" customFormat="1" ht="12.75"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</row>
    <row r="4456" spans="3:18" s="6" customFormat="1" ht="12.75"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</row>
    <row r="4457" spans="3:18" s="6" customFormat="1" ht="12.75"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</row>
    <row r="4458" spans="3:18" s="6" customFormat="1" ht="12.75"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</row>
    <row r="4459" spans="3:18" s="6" customFormat="1" ht="12.75"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</row>
    <row r="4460" spans="3:18" s="6" customFormat="1" ht="12.75"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</row>
    <row r="4461" spans="3:18" s="6" customFormat="1" ht="12.75"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</row>
    <row r="4462" spans="3:18" s="6" customFormat="1" ht="12.75"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</row>
    <row r="4463" spans="3:18" s="6" customFormat="1" ht="12.75"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</row>
    <row r="4464" spans="3:18" s="6" customFormat="1" ht="12.75"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</row>
    <row r="4465" spans="3:18" s="6" customFormat="1" ht="12.75"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</row>
    <row r="4466" spans="3:18" s="6" customFormat="1" ht="12.75"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</row>
    <row r="4467" spans="3:18" s="6" customFormat="1" ht="12.75"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</row>
    <row r="4468" spans="3:18" s="6" customFormat="1" ht="12.75"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</row>
    <row r="4469" spans="3:18" s="6" customFormat="1" ht="12.75"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</row>
    <row r="4470" spans="3:18" s="6" customFormat="1" ht="12.75"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</row>
    <row r="4471" spans="3:18" s="6" customFormat="1" ht="12.75"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</row>
    <row r="4472" spans="3:18" s="6" customFormat="1" ht="12.75"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</row>
    <row r="4473" spans="3:18" s="6" customFormat="1" ht="12.75"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</row>
    <row r="4474" spans="3:18" s="6" customFormat="1" ht="12.75"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</row>
    <row r="4475" spans="3:18" s="6" customFormat="1" ht="12.75"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</row>
    <row r="4476" spans="3:18" s="6" customFormat="1" ht="12.75"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</row>
    <row r="4477" spans="3:18" s="6" customFormat="1" ht="12.75"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</row>
    <row r="4478" spans="3:18" s="6" customFormat="1" ht="12.75"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</row>
    <row r="4479" spans="3:18" s="6" customFormat="1" ht="12.75"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</row>
    <row r="4480" spans="3:18" s="6" customFormat="1" ht="12.75"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</row>
    <row r="4481" spans="3:18" s="6" customFormat="1" ht="12.75"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</row>
    <row r="4482" spans="3:18" s="6" customFormat="1" ht="12.75"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</row>
    <row r="4483" spans="3:18" s="6" customFormat="1" ht="12.75"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</row>
    <row r="4484" spans="3:18" s="6" customFormat="1" ht="12.75"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</row>
    <row r="4485" spans="3:18" s="6" customFormat="1" ht="12.75"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</row>
    <row r="4486" spans="3:18" s="6" customFormat="1" ht="12.75"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</row>
    <row r="4487" spans="3:18" s="6" customFormat="1" ht="12.75"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</row>
    <row r="4488" spans="3:18" s="6" customFormat="1" ht="12.75"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</row>
    <row r="4489" spans="3:18" s="6" customFormat="1" ht="12.75"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</row>
    <row r="4490" spans="3:18" s="6" customFormat="1" ht="12.75"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</row>
    <row r="4491" spans="3:18" s="6" customFormat="1" ht="12.75"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</row>
    <row r="4492" spans="3:18" s="6" customFormat="1" ht="12.75"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</row>
    <row r="4493" spans="3:18" s="6" customFormat="1" ht="12.75"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</row>
    <row r="4494" spans="3:18" s="6" customFormat="1" ht="12.75"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</row>
    <row r="4495" spans="3:18" s="6" customFormat="1" ht="12.75"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</row>
    <row r="4496" spans="3:18" s="6" customFormat="1" ht="12.75"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</row>
    <row r="4497" spans="3:18" s="6" customFormat="1" ht="12.75"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</row>
    <row r="4498" spans="3:18" s="6" customFormat="1" ht="12.75"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</row>
    <row r="4499" spans="3:18" s="6" customFormat="1" ht="12.75"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</row>
    <row r="4500" spans="3:18" s="6" customFormat="1" ht="12.75"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</row>
    <row r="4501" spans="3:18" s="6" customFormat="1" ht="12.75"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</row>
    <row r="4502" spans="3:18" s="6" customFormat="1" ht="12.75"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</row>
    <row r="4503" spans="3:18" s="6" customFormat="1" ht="12.75"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</row>
    <row r="4504" spans="3:18" s="6" customFormat="1" ht="12.75"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</row>
    <row r="4505" spans="3:18" s="6" customFormat="1" ht="12.75"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</row>
    <row r="4506" spans="3:18" s="6" customFormat="1" ht="12.75"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</row>
    <row r="4507" spans="3:18" s="6" customFormat="1" ht="12.75"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</row>
    <row r="4508" spans="3:18" s="6" customFormat="1" ht="12.75"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</row>
    <row r="4509" spans="3:18" s="6" customFormat="1" ht="12.75"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</row>
    <row r="4510" spans="3:18" s="6" customFormat="1" ht="12.75"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</row>
    <row r="4511" spans="3:18" s="6" customFormat="1" ht="12.75"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</row>
    <row r="4512" spans="3:18" s="6" customFormat="1" ht="12.75"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</row>
    <row r="4513" spans="3:18" s="6" customFormat="1" ht="12.75"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</row>
    <row r="4514" spans="3:18" s="6" customFormat="1" ht="12.75"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</row>
    <row r="4515" spans="3:18" s="6" customFormat="1" ht="12.75"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</row>
    <row r="4516" spans="3:18" s="6" customFormat="1" ht="12.75"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</row>
    <row r="4517" spans="3:18" s="6" customFormat="1" ht="12.75"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</row>
    <row r="4518" spans="3:18" s="6" customFormat="1" ht="12.75"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</row>
    <row r="4519" spans="3:18" s="6" customFormat="1" ht="12.75"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</row>
    <row r="4520" spans="3:18" s="6" customFormat="1" ht="12.75"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</row>
    <row r="4521" spans="3:18" s="6" customFormat="1" ht="12.75"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</row>
    <row r="4522" spans="3:18" s="6" customFormat="1" ht="12.75"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</row>
    <row r="4523" spans="3:18" s="6" customFormat="1" ht="12.75"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</row>
    <row r="4524" spans="3:18" s="6" customFormat="1" ht="12.75"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</row>
    <row r="4525" spans="3:18" s="6" customFormat="1" ht="12.75"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</row>
    <row r="4526" spans="3:18" s="6" customFormat="1" ht="12.75"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</row>
    <row r="4527" spans="3:18" s="6" customFormat="1" ht="12.75"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</row>
    <row r="4528" spans="3:18" s="6" customFormat="1" ht="12.75"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</row>
    <row r="4529" spans="3:18" s="6" customFormat="1" ht="12.75"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</row>
    <row r="4530" spans="3:18" s="6" customFormat="1" ht="12.75"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</row>
    <row r="4531" spans="3:18" s="6" customFormat="1" ht="12.75"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</row>
    <row r="4532" spans="3:18" s="6" customFormat="1" ht="12.75"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</row>
    <row r="4533" spans="3:18" s="6" customFormat="1" ht="12.75"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</row>
    <row r="4534" spans="3:18" s="6" customFormat="1" ht="12.75"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</row>
    <row r="4535" spans="3:18" s="6" customFormat="1" ht="12.75"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</row>
    <row r="4536" spans="3:18" s="6" customFormat="1" ht="12.75"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</row>
    <row r="4537" spans="3:18" s="6" customFormat="1" ht="12.75"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</row>
    <row r="4538" spans="3:18" s="6" customFormat="1" ht="12.75"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</row>
    <row r="4539" spans="3:18" s="6" customFormat="1" ht="12.75"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</row>
    <row r="4540" spans="3:18" s="6" customFormat="1" ht="12.75"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</row>
    <row r="4541" spans="3:18" s="6" customFormat="1" ht="12.75"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</row>
    <row r="4542" spans="3:18" s="6" customFormat="1" ht="12.75"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</row>
    <row r="4543" spans="3:18" s="6" customFormat="1" ht="12.75"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</row>
    <row r="4544" spans="3:18" s="6" customFormat="1" ht="12.75"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</row>
    <row r="4545" spans="3:18" s="6" customFormat="1" ht="12.75"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</row>
    <row r="4546" spans="3:18" s="6" customFormat="1" ht="12.75"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</row>
    <row r="4547" spans="3:18" s="6" customFormat="1" ht="12.75"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</row>
    <row r="4548" spans="3:18" s="6" customFormat="1" ht="12.75"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</row>
    <row r="4549" spans="3:18" s="6" customFormat="1" ht="12.75"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</row>
    <row r="4550" spans="3:18" s="6" customFormat="1" ht="12.75"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</row>
    <row r="4551" spans="3:18" s="6" customFormat="1" ht="12.75"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</row>
    <row r="4552" spans="3:18" s="6" customFormat="1" ht="12.75"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</row>
    <row r="4553" spans="3:18" s="6" customFormat="1" ht="12.75"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</row>
    <row r="4554" spans="3:18" s="6" customFormat="1" ht="12.75"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</row>
    <row r="4555" spans="3:18" s="6" customFormat="1" ht="12.75"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</row>
    <row r="4556" spans="3:18" s="6" customFormat="1" ht="12.75"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</row>
    <row r="4557" spans="3:18" s="6" customFormat="1" ht="12.75"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</row>
    <row r="4558" spans="3:18" s="6" customFormat="1" ht="12.75"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</row>
    <row r="4559" spans="3:18" s="6" customFormat="1" ht="12.75"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</row>
    <row r="4560" spans="3:18" s="6" customFormat="1" ht="12.75"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</row>
    <row r="4561" spans="3:18" s="6" customFormat="1" ht="12.75"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</row>
    <row r="4562" spans="3:18" s="6" customFormat="1" ht="12.75"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</row>
    <row r="4563" spans="3:18" s="6" customFormat="1" ht="12.75"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</row>
    <row r="4564" spans="3:18" s="6" customFormat="1" ht="12.75"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</row>
    <row r="4565" spans="3:18" s="6" customFormat="1" ht="12.75"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</row>
    <row r="4566" spans="3:18" s="6" customFormat="1" ht="12.75"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</row>
    <row r="4567" spans="3:18" s="6" customFormat="1" ht="12.75"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</row>
    <row r="4568" spans="3:18" s="6" customFormat="1" ht="12.75"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</row>
    <row r="4569" spans="3:18" s="6" customFormat="1" ht="12.75"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</row>
    <row r="4570" spans="3:18" s="6" customFormat="1" ht="12.75"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</row>
    <row r="4571" spans="3:18" s="6" customFormat="1" ht="12.75"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</row>
    <row r="4572" spans="3:18" s="6" customFormat="1" ht="12.75"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</row>
    <row r="4573" spans="3:18" s="6" customFormat="1" ht="12.75"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</row>
    <row r="4574" spans="3:18" s="6" customFormat="1" ht="12.75"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</row>
    <row r="4575" spans="3:18" s="6" customFormat="1" ht="12.75"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</row>
    <row r="4576" spans="3:18" s="6" customFormat="1" ht="12.75"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</row>
    <row r="4577" spans="3:18" s="6" customFormat="1" ht="12.75"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</row>
    <row r="4578" spans="3:18" s="6" customFormat="1" ht="12.75"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</row>
    <row r="4579" spans="3:18" s="6" customFormat="1" ht="12.75"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</row>
    <row r="4580" spans="3:18" s="6" customFormat="1" ht="12.75"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</row>
    <row r="4581" spans="3:18" s="6" customFormat="1" ht="12.75"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</row>
    <row r="4582" spans="3:18" s="6" customFormat="1" ht="12.75"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</row>
    <row r="4583" spans="3:18" s="6" customFormat="1" ht="12.75"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</row>
    <row r="4584" spans="3:18" s="6" customFormat="1" ht="12.75"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</row>
    <row r="4585" spans="3:18" s="6" customFormat="1" ht="12.75"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</row>
    <row r="4586" spans="3:18" s="6" customFormat="1" ht="12.75"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</row>
    <row r="4587" spans="3:18" s="6" customFormat="1" ht="12.75"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</row>
    <row r="4588" spans="3:18" s="6" customFormat="1" ht="12.75"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</row>
    <row r="4589" spans="3:18" s="6" customFormat="1" ht="12.75"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</row>
    <row r="4590" spans="3:18" s="6" customFormat="1" ht="12.75"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</row>
    <row r="4591" spans="3:18" s="6" customFormat="1" ht="12.75"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</row>
    <row r="4592" spans="3:18" s="6" customFormat="1" ht="12.75"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</row>
    <row r="4593" spans="3:18" s="6" customFormat="1" ht="12.75"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</row>
    <row r="4594" spans="3:18" s="6" customFormat="1" ht="12.75"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</row>
    <row r="4595" spans="3:18" s="6" customFormat="1" ht="12.75"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</row>
    <row r="4596" spans="3:18" s="6" customFormat="1" ht="12.75"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</row>
    <row r="4597" spans="3:18" s="6" customFormat="1" ht="12.75"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</row>
    <row r="4598" spans="3:18" s="6" customFormat="1" ht="12.75"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</row>
    <row r="4599" spans="3:18" s="6" customFormat="1" ht="12.75"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</row>
    <row r="4600" spans="3:18" s="6" customFormat="1" ht="12.75"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</row>
    <row r="4601" spans="3:18" s="6" customFormat="1" ht="12.75"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</row>
    <row r="4602" spans="3:18" s="6" customFormat="1" ht="12.75"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</row>
    <row r="4603" spans="3:18" s="6" customFormat="1" ht="12.75"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</row>
    <row r="4604" spans="3:18" s="6" customFormat="1" ht="12.75"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</row>
    <row r="4605" spans="3:18" s="6" customFormat="1" ht="12.75"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</row>
    <row r="4606" spans="3:18" s="6" customFormat="1" ht="12.75"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</row>
    <row r="4607" spans="3:18" s="6" customFormat="1" ht="12.75"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</row>
    <row r="4608" spans="3:18" s="6" customFormat="1" ht="12.75"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</row>
    <row r="4609" spans="3:18" s="6" customFormat="1" ht="12.75"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</row>
    <row r="4610" spans="3:18" s="6" customFormat="1" ht="12.75"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</row>
    <row r="4611" spans="3:18" s="6" customFormat="1" ht="12.75"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</row>
    <row r="4612" spans="3:18" s="6" customFormat="1" ht="12.75"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</row>
    <row r="4613" spans="3:18" s="6" customFormat="1" ht="12.75"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</row>
    <row r="4614" spans="3:18" s="6" customFormat="1" ht="12.75"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</row>
    <row r="4615" spans="3:18" s="6" customFormat="1" ht="12.75"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</row>
    <row r="4616" spans="3:18" s="6" customFormat="1" ht="12.75"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</row>
    <row r="4617" spans="3:18" s="6" customFormat="1" ht="12.75"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</row>
    <row r="4618" spans="3:18" s="6" customFormat="1" ht="12.75"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</row>
    <row r="4619" spans="3:18" s="6" customFormat="1" ht="12.75"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</row>
    <row r="4620" spans="3:18" s="6" customFormat="1" ht="12.75"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</row>
    <row r="4621" spans="3:18" s="6" customFormat="1" ht="12.75"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</row>
    <row r="4622" spans="3:18" s="6" customFormat="1" ht="12.75"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</row>
    <row r="4623" spans="3:18" s="6" customFormat="1" ht="12.75"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</row>
    <row r="4624" spans="3:18" s="6" customFormat="1" ht="12.75"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</row>
    <row r="4625" spans="3:18" s="6" customFormat="1" ht="12.75"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</row>
    <row r="4626" spans="3:18" s="6" customFormat="1" ht="12.75"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</row>
    <row r="4627" spans="3:18" s="6" customFormat="1" ht="12.75"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</row>
    <row r="4628" spans="3:18" s="6" customFormat="1" ht="12.75"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</row>
    <row r="4629" spans="3:18" s="6" customFormat="1" ht="12.75"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</row>
    <row r="4630" spans="3:18" s="6" customFormat="1" ht="12.75"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</row>
    <row r="4631" spans="3:18" s="6" customFormat="1" ht="12.75"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</row>
    <row r="4632" spans="3:18" s="6" customFormat="1" ht="12.75"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</row>
    <row r="4633" spans="3:18" s="6" customFormat="1" ht="12.75"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</row>
    <row r="4634" spans="3:18" s="6" customFormat="1" ht="12.75"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</row>
    <row r="4635" spans="3:18" s="6" customFormat="1" ht="12.75"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</row>
    <row r="4636" spans="3:18" s="6" customFormat="1" ht="12.75"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</row>
    <row r="4637" spans="3:18" s="6" customFormat="1" ht="12.75"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</row>
    <row r="4638" spans="3:18" s="6" customFormat="1" ht="12.75"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</row>
    <row r="4639" spans="3:18" s="6" customFormat="1" ht="12.75"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</row>
    <row r="4640" spans="3:18" s="6" customFormat="1" ht="12.75"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</row>
    <row r="4641" spans="3:18" s="6" customFormat="1" ht="12.75"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</row>
    <row r="4642" spans="3:18" s="6" customFormat="1" ht="12.75"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</row>
    <row r="4643" spans="3:18" s="6" customFormat="1" ht="12.75"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</row>
    <row r="4644" spans="3:18" s="6" customFormat="1" ht="12.75"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</row>
    <row r="4645" spans="3:18" s="6" customFormat="1" ht="12.75"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</row>
    <row r="4646" spans="3:18" s="6" customFormat="1" ht="12.75"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</row>
    <row r="4647" spans="3:18" s="6" customFormat="1" ht="12.75"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</row>
    <row r="4648" spans="3:18" s="6" customFormat="1" ht="12.75"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</row>
    <row r="4649" spans="3:18" s="6" customFormat="1" ht="12.75"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</row>
    <row r="4650" spans="3:18" s="6" customFormat="1" ht="12.75"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</row>
    <row r="4651" spans="3:18" s="6" customFormat="1" ht="12.75"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</row>
    <row r="4652" spans="3:18" s="6" customFormat="1" ht="12.75"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</row>
    <row r="4653" spans="3:18" s="6" customFormat="1" ht="12.75"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</row>
    <row r="4654" spans="3:18" s="6" customFormat="1" ht="12.75"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</row>
    <row r="4655" spans="3:18" s="6" customFormat="1" ht="12.75"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</row>
    <row r="4656" spans="3:18" s="6" customFormat="1" ht="12.75"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</row>
    <row r="4657" spans="3:18" s="6" customFormat="1" ht="12.75"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</row>
    <row r="4658" spans="3:18" s="6" customFormat="1" ht="12.75"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</row>
    <row r="4659" spans="3:18" s="6" customFormat="1" ht="12.75"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</row>
    <row r="4660" spans="3:18" s="6" customFormat="1" ht="12.75"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</row>
    <row r="4661" spans="3:18" s="6" customFormat="1" ht="12.75"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</row>
    <row r="4662" spans="3:18" s="6" customFormat="1" ht="12.75"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</row>
    <row r="4663" spans="3:18" s="6" customFormat="1" ht="12.75"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</row>
    <row r="4664" spans="3:18" s="6" customFormat="1" ht="12.75"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</row>
    <row r="4665" spans="3:18" s="6" customFormat="1" ht="12.75"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</row>
    <row r="4666" spans="3:18" s="6" customFormat="1" ht="12.75"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</row>
    <row r="4667" spans="3:18" s="6" customFormat="1" ht="12.75"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</row>
    <row r="4668" spans="3:18" s="6" customFormat="1" ht="12.75"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</row>
    <row r="4669" spans="3:18" s="6" customFormat="1" ht="12.75"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</row>
    <row r="4670" spans="3:18" s="6" customFormat="1" ht="12.75"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</row>
    <row r="4671" spans="3:18" s="6" customFormat="1" ht="12.75"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</row>
    <row r="4672" spans="3:18" s="6" customFormat="1" ht="12.75"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</row>
    <row r="4673" spans="3:18" s="6" customFormat="1" ht="12.75"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</row>
    <row r="4674" spans="3:18" s="6" customFormat="1" ht="12.75"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</row>
    <row r="4675" spans="3:18" s="6" customFormat="1" ht="12.75"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</row>
    <row r="4676" spans="3:18" s="6" customFormat="1" ht="12.75"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</row>
    <row r="4677" spans="3:18" s="6" customFormat="1" ht="12.75"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</row>
    <row r="4678" spans="3:18" s="6" customFormat="1" ht="12.75"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</row>
    <row r="4679" spans="3:18" s="6" customFormat="1" ht="12.75"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</row>
    <row r="4680" spans="3:18" s="6" customFormat="1" ht="12.75"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</row>
    <row r="4681" spans="3:18" s="6" customFormat="1" ht="12.75"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</row>
    <row r="4682" spans="3:18" s="6" customFormat="1" ht="12.75"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</row>
    <row r="4683" spans="3:18" s="6" customFormat="1" ht="12.75"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</row>
    <row r="4684" spans="3:18" s="6" customFormat="1" ht="12.75"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</row>
    <row r="4685" spans="3:18" s="6" customFormat="1" ht="12.75"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</row>
    <row r="4686" spans="3:18" s="6" customFormat="1" ht="12.75"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</row>
    <row r="4687" spans="3:18" s="6" customFormat="1" ht="12.75"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</row>
    <row r="4688" spans="3:18" s="6" customFormat="1" ht="12.75"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</row>
    <row r="4689" spans="3:18" s="6" customFormat="1" ht="12.75"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</row>
    <row r="4690" spans="3:18" s="6" customFormat="1" ht="12.75"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</row>
    <row r="4691" spans="3:18" s="6" customFormat="1" ht="12.75"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</row>
    <row r="4692" spans="3:18" s="6" customFormat="1" ht="12.75"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</row>
    <row r="4693" spans="3:18" s="6" customFormat="1" ht="12.75"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</row>
    <row r="4694" spans="3:18" s="6" customFormat="1" ht="12.75"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</row>
    <row r="4695" spans="3:18" s="6" customFormat="1" ht="12.75"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</row>
    <row r="4696" spans="3:18" s="6" customFormat="1" ht="12.75"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</row>
    <row r="4697" spans="3:18" s="6" customFormat="1" ht="12.75"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</row>
    <row r="4698" spans="3:18" s="6" customFormat="1" ht="12.75"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</row>
    <row r="4699" spans="3:18" s="6" customFormat="1" ht="12.75"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</row>
    <row r="4700" spans="3:18" s="6" customFormat="1" ht="12.75"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</row>
    <row r="4701" spans="3:18" s="6" customFormat="1" ht="12.75"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</row>
    <row r="4702" spans="3:18" s="6" customFormat="1" ht="12.75"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</row>
    <row r="4703" spans="3:18" s="6" customFormat="1" ht="12.75"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</row>
    <row r="4704" spans="3:18" s="6" customFormat="1" ht="12.75"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</row>
    <row r="4705" spans="3:18" s="6" customFormat="1" ht="12.75"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</row>
    <row r="4706" spans="3:18" s="6" customFormat="1" ht="12.75"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</row>
    <row r="4707" spans="3:18" s="6" customFormat="1" ht="12.75"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</row>
    <row r="4708" spans="3:18" s="6" customFormat="1" ht="12.75"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</row>
    <row r="4709" spans="3:18" s="6" customFormat="1" ht="12.75"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</row>
    <row r="4710" spans="3:18" s="6" customFormat="1" ht="12.75"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</row>
    <row r="4711" spans="3:18" s="6" customFormat="1" ht="12.75"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</row>
    <row r="4712" spans="3:18" s="6" customFormat="1" ht="12.75"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</row>
    <row r="4713" spans="3:18" s="6" customFormat="1" ht="12.75"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</row>
    <row r="4714" spans="3:18" s="6" customFormat="1" ht="12.75"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</row>
    <row r="4715" spans="3:18" s="6" customFormat="1" ht="12.75"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</row>
    <row r="4716" spans="3:18" s="6" customFormat="1" ht="12.75"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</row>
    <row r="4717" spans="3:18" s="6" customFormat="1" ht="12.75"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</row>
    <row r="4718" spans="3:18" s="6" customFormat="1" ht="12.75"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</row>
    <row r="4719" spans="3:18" s="6" customFormat="1" ht="12.75"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</row>
    <row r="4720" spans="3:18" s="6" customFormat="1" ht="12.75"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</row>
    <row r="4721" spans="3:18" s="6" customFormat="1" ht="12.75"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</row>
    <row r="4722" spans="3:18" s="6" customFormat="1" ht="12.75"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</row>
    <row r="4723" spans="3:18" s="6" customFormat="1" ht="12.75"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</row>
    <row r="4724" spans="3:18" s="6" customFormat="1" ht="12.75"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</row>
    <row r="4725" spans="3:18" s="6" customFormat="1" ht="12.75"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</row>
    <row r="4726" spans="3:18" s="6" customFormat="1" ht="12.75"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</row>
    <row r="4727" spans="3:18" s="6" customFormat="1" ht="12.75"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</row>
    <row r="4728" spans="3:18" s="6" customFormat="1" ht="12.75"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</row>
    <row r="4729" spans="3:18" s="6" customFormat="1" ht="12.75"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</row>
    <row r="4730" spans="3:18" s="6" customFormat="1" ht="12.75"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</row>
    <row r="4731" spans="3:18" s="6" customFormat="1" ht="12.75"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</row>
    <row r="4732" spans="3:18" s="6" customFormat="1" ht="12.75"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</row>
    <row r="4733" spans="3:18" s="6" customFormat="1" ht="12.75"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</row>
    <row r="4734" spans="3:18" s="6" customFormat="1" ht="12.75"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</row>
    <row r="4735" spans="3:18" s="6" customFormat="1" ht="12.75"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</row>
    <row r="4736" spans="3:18" s="6" customFormat="1" ht="12.75"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</row>
    <row r="4737" spans="3:18" s="6" customFormat="1" ht="12.75"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</row>
    <row r="4738" spans="3:18" s="6" customFormat="1" ht="12.75"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</row>
    <row r="4739" spans="3:18" s="6" customFormat="1" ht="12.75"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</row>
    <row r="4740" spans="3:18" s="6" customFormat="1" ht="12.75"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</row>
    <row r="4741" spans="3:18" s="6" customFormat="1" ht="12.75"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</row>
    <row r="4742" spans="3:18" s="6" customFormat="1" ht="12.75"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</row>
    <row r="4743" spans="3:18" s="6" customFormat="1" ht="12.75"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</row>
    <row r="4744" spans="3:18" s="6" customFormat="1" ht="12.75"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</row>
    <row r="4745" spans="3:18" s="6" customFormat="1" ht="12.75"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</row>
    <row r="4746" spans="3:18" s="6" customFormat="1" ht="12.75"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</row>
    <row r="4747" spans="3:18" s="6" customFormat="1" ht="12.75"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</row>
    <row r="4748" spans="3:18" s="6" customFormat="1" ht="12.75"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</row>
    <row r="4749" spans="3:18" s="6" customFormat="1" ht="12.75"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</row>
    <row r="4750" spans="3:18" s="6" customFormat="1" ht="12.75"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</row>
    <row r="4751" spans="3:18" s="6" customFormat="1" ht="12.75"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</row>
    <row r="4752" spans="3:18" s="6" customFormat="1" ht="12.75"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</row>
    <row r="4753" spans="3:18" s="6" customFormat="1" ht="12.75"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</row>
    <row r="4754" spans="3:18" s="6" customFormat="1" ht="12.75"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</row>
    <row r="4755" spans="3:18" s="6" customFormat="1" ht="12.75"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</row>
    <row r="4756" spans="3:18" s="6" customFormat="1" ht="12.75"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</row>
    <row r="4757" spans="3:18" s="6" customFormat="1" ht="12.75"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</row>
    <row r="4758" spans="3:18" s="6" customFormat="1" ht="12.75"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</row>
    <row r="4759" spans="3:18" s="6" customFormat="1" ht="12.75"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</row>
    <row r="4760" spans="3:18" s="6" customFormat="1" ht="12.75"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</row>
    <row r="4761" spans="3:18" s="6" customFormat="1" ht="12.75"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</row>
    <row r="4762" spans="3:18" s="6" customFormat="1" ht="12.75"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</row>
    <row r="4763" spans="3:18" s="6" customFormat="1" ht="12.75"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</row>
    <row r="4764" spans="3:18" s="6" customFormat="1" ht="12.75"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</row>
    <row r="4765" spans="3:18" s="6" customFormat="1" ht="12.75"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</row>
    <row r="4766" spans="3:18" s="6" customFormat="1" ht="12.75"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</row>
    <row r="4767" spans="3:18" s="6" customFormat="1" ht="12.75"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</row>
    <row r="4768" spans="3:18" s="6" customFormat="1" ht="12.75"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</row>
    <row r="4769" spans="3:18" s="6" customFormat="1" ht="12.75"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</row>
    <row r="4770" spans="3:18" s="6" customFormat="1" ht="12.75"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</row>
    <row r="4771" spans="3:18" s="6" customFormat="1" ht="12.75"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</row>
    <row r="4772" spans="3:18" s="6" customFormat="1" ht="12.75"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</row>
    <row r="4773" spans="3:18" s="6" customFormat="1" ht="12.75"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</row>
    <row r="4774" spans="3:18" s="6" customFormat="1" ht="12.75"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</row>
    <row r="4775" spans="3:18" s="6" customFormat="1" ht="12.75"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</row>
    <row r="4776" spans="3:18" s="6" customFormat="1" ht="12.75"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</row>
    <row r="4777" spans="3:18" s="6" customFormat="1" ht="12.75"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</row>
    <row r="4778" spans="3:18" s="6" customFormat="1" ht="12.75"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</row>
    <row r="4779" spans="3:18" s="6" customFormat="1" ht="12.75"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</row>
    <row r="4780" spans="3:18" s="6" customFormat="1" ht="12.75"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</row>
    <row r="4781" spans="3:18" s="6" customFormat="1" ht="12.75"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</row>
    <row r="4782" spans="3:18" s="6" customFormat="1" ht="12.75"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</row>
    <row r="4783" spans="3:18" s="6" customFormat="1" ht="12.75"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</row>
    <row r="4784" spans="3:18" s="6" customFormat="1" ht="12.75"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</row>
    <row r="4785" spans="3:18" s="6" customFormat="1" ht="12.75"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</row>
    <row r="4786" spans="3:18" s="6" customFormat="1" ht="12.75"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</row>
    <row r="4787" spans="3:18" s="6" customFormat="1" ht="12.75"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</row>
    <row r="4788" spans="3:18" s="6" customFormat="1" ht="12.75"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</row>
    <row r="4789" spans="3:18" s="6" customFormat="1" ht="12.75"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</row>
    <row r="4790" spans="3:18" s="6" customFormat="1" ht="12.75"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</row>
    <row r="4791" spans="3:18" s="6" customFormat="1" ht="12.75"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</row>
    <row r="4792" spans="3:18" s="6" customFormat="1" ht="12.75"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</row>
    <row r="4793" spans="3:18" s="6" customFormat="1" ht="12.75"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</row>
    <row r="4794" spans="3:18" s="6" customFormat="1" ht="12.75"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</row>
    <row r="4795" spans="3:18" s="6" customFormat="1" ht="12.75"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</row>
    <row r="4796" spans="3:18" s="6" customFormat="1" ht="12.75"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</row>
    <row r="4797" spans="3:18" s="6" customFormat="1" ht="12.75"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</row>
    <row r="4798" spans="3:18" s="6" customFormat="1" ht="12.75"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</row>
    <row r="4799" spans="3:18" s="6" customFormat="1" ht="12.75"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</row>
    <row r="4800" spans="3:18" s="6" customFormat="1" ht="12.75"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</row>
    <row r="4801" spans="3:18" s="6" customFormat="1" ht="12.75"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</row>
    <row r="4802" spans="3:18" s="6" customFormat="1" ht="12.75"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</row>
    <row r="4803" spans="3:18" s="6" customFormat="1" ht="12.75"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</row>
    <row r="4804" spans="3:18" s="6" customFormat="1" ht="12.75"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</row>
    <row r="4805" spans="3:18" s="6" customFormat="1" ht="12.75"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</row>
    <row r="4806" spans="3:18" s="6" customFormat="1" ht="12.75"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</row>
    <row r="4807" spans="3:18" s="6" customFormat="1" ht="12.75"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</row>
    <row r="4808" spans="3:18" s="6" customFormat="1" ht="12.75"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</row>
    <row r="4809" spans="3:18" s="6" customFormat="1" ht="12.75"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</row>
    <row r="4810" spans="3:18" s="6" customFormat="1" ht="12.75"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</row>
    <row r="4811" spans="3:18" s="6" customFormat="1" ht="12.75"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</row>
    <row r="4812" spans="3:18" s="6" customFormat="1" ht="12.75"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</row>
    <row r="4813" spans="3:18" s="6" customFormat="1" ht="12.75"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</row>
    <row r="4814" spans="3:18" s="6" customFormat="1" ht="12.75"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</row>
    <row r="4815" spans="3:18" s="6" customFormat="1" ht="12.75"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</row>
    <row r="4816" spans="3:18" s="6" customFormat="1" ht="12.75"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</row>
    <row r="4817" spans="3:18" s="6" customFormat="1" ht="12.75"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</row>
    <row r="4818" spans="3:18" s="6" customFormat="1" ht="12.75"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</row>
    <row r="4819" spans="3:18" s="6" customFormat="1" ht="12.75"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</row>
    <row r="4820" spans="3:18" s="6" customFormat="1" ht="12.75"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</row>
    <row r="4821" spans="3:18" s="6" customFormat="1" ht="12.75"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</row>
    <row r="4822" spans="3:18" s="6" customFormat="1" ht="12.75"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</row>
    <row r="4823" spans="3:18" s="6" customFormat="1" ht="12.75"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</row>
    <row r="4824" spans="3:18" s="6" customFormat="1" ht="12.75"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</row>
    <row r="4825" spans="3:18" s="6" customFormat="1" ht="12.75"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</row>
    <row r="4826" spans="3:18" s="6" customFormat="1" ht="12.75"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</row>
    <row r="4827" spans="3:18" s="6" customFormat="1" ht="12.75"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</row>
    <row r="4828" spans="3:18" s="6" customFormat="1" ht="12.75"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</row>
    <row r="4829" spans="3:18" s="6" customFormat="1" ht="12.75"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</row>
    <row r="4830" spans="3:18" s="6" customFormat="1" ht="12.75"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</row>
    <row r="4831" spans="3:18" s="6" customFormat="1" ht="12.75"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</row>
    <row r="4832" spans="3:18" s="6" customFormat="1" ht="12.75"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</row>
    <row r="4833" spans="3:18" s="6" customFormat="1" ht="12.75"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</row>
    <row r="4834" spans="3:18" s="6" customFormat="1" ht="12.75"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</row>
    <row r="4835" spans="3:18" s="6" customFormat="1" ht="12.75"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</row>
    <row r="4836" spans="3:18" s="6" customFormat="1" ht="12.75"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</row>
    <row r="4837" spans="3:18" s="6" customFormat="1" ht="12.75"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</row>
    <row r="4838" spans="3:18" s="6" customFormat="1" ht="12.75"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</row>
    <row r="4839" spans="3:18" s="6" customFormat="1" ht="12.75"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</row>
    <row r="4840" spans="3:18" s="6" customFormat="1" ht="12.75"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</row>
    <row r="4841" spans="3:18" s="6" customFormat="1" ht="12.75"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</row>
    <row r="4842" spans="3:18" s="6" customFormat="1" ht="12.75"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</row>
    <row r="4843" spans="3:18" s="6" customFormat="1" ht="12.75"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</row>
    <row r="4844" spans="3:18" s="6" customFormat="1" ht="12.75"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</row>
    <row r="4845" spans="3:18" s="6" customFormat="1" ht="12.75"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</row>
    <row r="4846" spans="3:18" s="6" customFormat="1" ht="12.75"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</row>
    <row r="4847" spans="3:18" s="6" customFormat="1" ht="12.75"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</row>
    <row r="4848" spans="3:18" s="6" customFormat="1" ht="12.75"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</row>
    <row r="4849" spans="3:18" s="6" customFormat="1" ht="12.75"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</row>
    <row r="4850" spans="3:18" s="6" customFormat="1" ht="12.75"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</row>
    <row r="4851" spans="3:18" s="6" customFormat="1" ht="12.75"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</row>
    <row r="4852" spans="3:18" s="6" customFormat="1" ht="12.75"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</row>
    <row r="4853" spans="3:18" s="6" customFormat="1" ht="12.75"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</row>
    <row r="4854" spans="3:18" s="6" customFormat="1" ht="12.75"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</row>
    <row r="4855" spans="3:18" s="6" customFormat="1" ht="12.75"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</row>
    <row r="4856" spans="3:18" s="6" customFormat="1" ht="12.75"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</row>
    <row r="4857" spans="3:18" s="6" customFormat="1" ht="12.75"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</row>
    <row r="4858" spans="3:18" s="6" customFormat="1" ht="12.75"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</row>
    <row r="4859" spans="3:18" s="6" customFormat="1" ht="12.75"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</row>
    <row r="4860" spans="3:18" s="6" customFormat="1" ht="12.75"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</row>
    <row r="4861" spans="3:18" s="6" customFormat="1" ht="12.75"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</row>
    <row r="4862" spans="3:18" s="6" customFormat="1" ht="12.75"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</row>
    <row r="4863" spans="3:18" s="6" customFormat="1" ht="12.75"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</row>
    <row r="4864" spans="3:18" s="6" customFormat="1" ht="12.75"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</row>
    <row r="4865" spans="3:18" s="6" customFormat="1" ht="12.75"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</row>
    <row r="4866" spans="3:18" s="6" customFormat="1" ht="12.75"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</row>
    <row r="4867" spans="3:18" s="6" customFormat="1" ht="12.75"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</row>
    <row r="4868" spans="3:18" s="6" customFormat="1" ht="12.75"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</row>
    <row r="4869" spans="3:18" s="6" customFormat="1" ht="12.75"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</row>
    <row r="4870" spans="3:18" s="6" customFormat="1" ht="12.75"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</row>
    <row r="4871" spans="3:18" s="6" customFormat="1" ht="12.75"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</row>
    <row r="4872" spans="3:18" s="6" customFormat="1" ht="12.75"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</row>
    <row r="4873" spans="3:18" s="6" customFormat="1" ht="12.75"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</row>
    <row r="4874" spans="3:18" s="6" customFormat="1" ht="12.75"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</row>
    <row r="4875" spans="3:18" s="6" customFormat="1" ht="12.75"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</row>
    <row r="4876" spans="3:18" s="6" customFormat="1" ht="12.75"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</row>
    <row r="4877" spans="3:18" s="6" customFormat="1" ht="12.75"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</row>
    <row r="4878" spans="3:18" s="6" customFormat="1" ht="12.75"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</row>
    <row r="4879" spans="3:18" s="6" customFormat="1" ht="12.75"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</row>
    <row r="4880" spans="3:18" s="6" customFormat="1" ht="12.75"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</row>
    <row r="4881" spans="3:18" s="6" customFormat="1" ht="12.75"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</row>
    <row r="4882" spans="3:18" s="6" customFormat="1" ht="12.75"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</row>
    <row r="4883" spans="3:18" s="6" customFormat="1" ht="12.75"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</row>
    <row r="4884" spans="3:18" s="6" customFormat="1" ht="12.75"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</row>
    <row r="4885" spans="3:18" s="6" customFormat="1" ht="12.75"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</row>
    <row r="4886" spans="3:18" s="6" customFormat="1" ht="12.75"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</row>
    <row r="4887" spans="3:18" s="6" customFormat="1" ht="12.75"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</row>
    <row r="4888" spans="3:18" s="6" customFormat="1" ht="12.75"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</row>
    <row r="4889" spans="3:18" s="6" customFormat="1" ht="12.75"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</row>
    <row r="4890" spans="3:18" s="6" customFormat="1" ht="12.75"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</row>
    <row r="4891" spans="3:18" s="6" customFormat="1" ht="12.75"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</row>
    <row r="4892" spans="3:18" s="6" customFormat="1" ht="12.75"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</row>
    <row r="4893" spans="3:18" s="6" customFormat="1" ht="12.75"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</row>
    <row r="4894" spans="3:18" s="6" customFormat="1" ht="12.75"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</row>
    <row r="4895" spans="3:18" s="6" customFormat="1" ht="12.75"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</row>
    <row r="4896" spans="3:18" s="6" customFormat="1" ht="12.75"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</row>
    <row r="4897" spans="3:18" s="6" customFormat="1" ht="12.75"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</row>
    <row r="4898" spans="3:18" s="6" customFormat="1" ht="12.75"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</row>
    <row r="4899" spans="3:18" s="6" customFormat="1" ht="12.75"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</row>
    <row r="4900" spans="3:18" s="6" customFormat="1" ht="12.75"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</row>
    <row r="4901" spans="3:18" s="6" customFormat="1" ht="12.75"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</row>
    <row r="4902" spans="3:18" s="6" customFormat="1" ht="12.75"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</row>
    <row r="4903" spans="3:18" s="6" customFormat="1" ht="12.75"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</row>
    <row r="4904" spans="3:18" s="6" customFormat="1" ht="12.75"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</row>
    <row r="4905" spans="3:18" s="6" customFormat="1" ht="12.75"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</row>
    <row r="4906" spans="3:18" s="6" customFormat="1" ht="12.75"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</row>
    <row r="4907" spans="3:18" s="6" customFormat="1" ht="12.75"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</row>
    <row r="4908" spans="3:18" s="6" customFormat="1" ht="12.75"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</row>
    <row r="4909" spans="3:18" s="6" customFormat="1" ht="12.75"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</row>
    <row r="4910" spans="3:18" s="6" customFormat="1" ht="12.75"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</row>
    <row r="4911" spans="3:18" s="6" customFormat="1" ht="12.75"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</row>
    <row r="4912" spans="3:18" s="6" customFormat="1" ht="12.75"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</row>
    <row r="4913" spans="3:18" s="6" customFormat="1" ht="12.75"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</row>
    <row r="4914" spans="3:18" s="6" customFormat="1" ht="12.75"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</row>
    <row r="4915" spans="3:18" s="6" customFormat="1" ht="12.75"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</row>
    <row r="4916" spans="3:18" s="6" customFormat="1" ht="12.75"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</row>
    <row r="4917" spans="3:18" s="6" customFormat="1" ht="12.75"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</row>
    <row r="4918" spans="3:18" s="6" customFormat="1" ht="12.75"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</row>
    <row r="4919" spans="3:18" s="6" customFormat="1" ht="12.75"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</row>
    <row r="4920" spans="3:18" s="6" customFormat="1" ht="12.75"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</row>
    <row r="4921" spans="3:18" s="6" customFormat="1" ht="12.75"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</row>
    <row r="4922" spans="3:18" s="6" customFormat="1" ht="12.75"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</row>
    <row r="4923" spans="3:18" s="6" customFormat="1" ht="12.75"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</row>
    <row r="4924" spans="3:18" s="6" customFormat="1" ht="12.75"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</row>
    <row r="4925" spans="3:18" s="6" customFormat="1" ht="12.75"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</row>
    <row r="4926" spans="3:18" s="6" customFormat="1" ht="12.75"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</row>
    <row r="4927" spans="3:18" s="6" customFormat="1" ht="12.75"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</row>
    <row r="4928" spans="3:18" s="6" customFormat="1" ht="12.75"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</row>
    <row r="4929" spans="3:18" s="6" customFormat="1" ht="12.75"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</row>
    <row r="4930" spans="3:18" s="6" customFormat="1" ht="12.75"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</row>
    <row r="4931" spans="3:18" s="6" customFormat="1" ht="12.75"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</row>
    <row r="4932" spans="3:18" s="6" customFormat="1" ht="12.75"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</row>
    <row r="4933" spans="3:18" s="6" customFormat="1" ht="12.75"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</row>
    <row r="4934" spans="3:18" s="6" customFormat="1" ht="12.75"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</row>
    <row r="4935" spans="3:18" s="6" customFormat="1" ht="12.75"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</row>
    <row r="4936" spans="3:18" s="6" customFormat="1" ht="12.75"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</row>
    <row r="4937" spans="3:18" s="6" customFormat="1" ht="12.75"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</row>
    <row r="4938" spans="3:18" s="6" customFormat="1" ht="12.75"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</row>
    <row r="4939" spans="3:18" s="6" customFormat="1" ht="12.75"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</row>
    <row r="4940" spans="3:18" s="6" customFormat="1" ht="12.75"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</row>
    <row r="4941" spans="3:18" s="6" customFormat="1" ht="12.75"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</row>
    <row r="4942" spans="3:18" s="6" customFormat="1" ht="12.75"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</row>
    <row r="4943" spans="3:18" s="6" customFormat="1" ht="12.75"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</row>
    <row r="4944" spans="3:18" s="6" customFormat="1" ht="12.75"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</row>
    <row r="4945" spans="3:18" s="6" customFormat="1" ht="12.75"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</row>
    <row r="4946" spans="3:18" s="6" customFormat="1" ht="12.75"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</row>
    <row r="4947" spans="3:18" s="6" customFormat="1" ht="12.75"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</row>
    <row r="4948" spans="3:18" s="6" customFormat="1" ht="12.75"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</row>
    <row r="4949" spans="3:18" s="6" customFormat="1" ht="12.75"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</row>
    <row r="4950" spans="3:18" s="6" customFormat="1" ht="12.75"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</row>
    <row r="4951" spans="3:18" s="6" customFormat="1" ht="12.75"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</row>
    <row r="4952" spans="3:18" s="6" customFormat="1" ht="12.75"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</row>
    <row r="4953" spans="3:18" s="6" customFormat="1" ht="12.75"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</row>
    <row r="4954" spans="3:18" s="6" customFormat="1" ht="12.75"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</row>
    <row r="4955" spans="3:18" s="6" customFormat="1" ht="12.75"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</row>
    <row r="4956" spans="3:18" s="6" customFormat="1" ht="12.75"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</row>
    <row r="4957" spans="3:18" s="6" customFormat="1" ht="12.75"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</row>
    <row r="4958" spans="3:18" s="6" customFormat="1" ht="12.75"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</row>
    <row r="4959" spans="3:18" s="6" customFormat="1" ht="12.75"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</row>
    <row r="4960" spans="3:18" s="6" customFormat="1" ht="12.75"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</row>
    <row r="4961" spans="3:18" s="6" customFormat="1" ht="12.75"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</row>
    <row r="4962" spans="3:18" s="6" customFormat="1" ht="12.75"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</row>
    <row r="4963" spans="3:18" s="6" customFormat="1" ht="12.75"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</row>
    <row r="4964" spans="3:18" s="6" customFormat="1" ht="12.75"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</row>
    <row r="4965" spans="3:18" s="6" customFormat="1" ht="12.75"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</row>
    <row r="4966" spans="3:18" s="6" customFormat="1" ht="12.75"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</row>
    <row r="4967" spans="3:18" s="6" customFormat="1" ht="12.75"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</row>
    <row r="4968" spans="3:18" s="6" customFormat="1" ht="12.75"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</row>
    <row r="4969" spans="3:18" s="6" customFormat="1" ht="12.75"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</row>
    <row r="4970" spans="3:18" s="6" customFormat="1" ht="12.75"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</row>
    <row r="4971" spans="3:18" s="6" customFormat="1" ht="12.75"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</row>
    <row r="4972" spans="3:18" s="6" customFormat="1" ht="12.75"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</row>
    <row r="4973" spans="3:18" s="6" customFormat="1" ht="12.75"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</row>
    <row r="4974" spans="3:18" s="6" customFormat="1" ht="12.75"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</row>
    <row r="4975" spans="3:18" s="6" customFormat="1" ht="12.75"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</row>
    <row r="4976" spans="3:18" s="6" customFormat="1" ht="12.75"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</row>
    <row r="4977" spans="3:18" s="6" customFormat="1" ht="12.75"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</row>
    <row r="4978" spans="3:18" s="6" customFormat="1" ht="12.75"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</row>
    <row r="4979" spans="3:18" s="6" customFormat="1" ht="12.75"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</row>
    <row r="4980" spans="3:18" s="6" customFormat="1" ht="12.75"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</row>
    <row r="4981" spans="3:18" s="6" customFormat="1" ht="12.75"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</row>
    <row r="4982" spans="3:18" s="6" customFormat="1" ht="12.75"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</row>
    <row r="4983" spans="3:18" s="6" customFormat="1" ht="12.75"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</row>
    <row r="4984" spans="3:18" s="6" customFormat="1" ht="12.75"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</row>
    <row r="4985" spans="3:18" s="6" customFormat="1" ht="12.75"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</row>
    <row r="4986" spans="3:18" s="6" customFormat="1" ht="12.75"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</row>
    <row r="4987" spans="3:18" s="6" customFormat="1" ht="12.75"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</row>
    <row r="4988" spans="3:18" s="6" customFormat="1" ht="12.75"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</row>
    <row r="4989" spans="3:18" s="6" customFormat="1" ht="12.75"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</row>
    <row r="4990" spans="3:18" s="6" customFormat="1" ht="12.75"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</row>
    <row r="4991" spans="3:18" s="6" customFormat="1" ht="12.75"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</row>
    <row r="4992" spans="3:18" s="6" customFormat="1" ht="12.75"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</row>
    <row r="4993" spans="3:18" s="6" customFormat="1" ht="12.75"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</row>
    <row r="4994" spans="3:18" s="6" customFormat="1" ht="12.75"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</row>
    <row r="4995" spans="3:18" s="6" customFormat="1" ht="12.75"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</row>
    <row r="4996" spans="3:18" s="6" customFormat="1" ht="12.75"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</row>
    <row r="4997" spans="3:18" s="6" customFormat="1" ht="12.75"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</row>
    <row r="4998" spans="3:18" s="6" customFormat="1" ht="12.75"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</row>
    <row r="4999" spans="3:18" s="6" customFormat="1" ht="12.75"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</row>
    <row r="5000" spans="3:18" s="6" customFormat="1" ht="12.75"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</row>
    <row r="5001" spans="3:18" s="6" customFormat="1" ht="12.75"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</row>
    <row r="5002" spans="3:18" s="6" customFormat="1" ht="12.75"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</row>
    <row r="5003" spans="3:18" s="6" customFormat="1" ht="12.75"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</row>
    <row r="5004" spans="3:18" s="6" customFormat="1" ht="12.75"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</row>
    <row r="5005" spans="3:18" s="6" customFormat="1" ht="12.75"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</row>
    <row r="5006" spans="3:18" s="6" customFormat="1" ht="12.75"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</row>
    <row r="5007" spans="3:18" s="6" customFormat="1" ht="12.75"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</row>
    <row r="5008" spans="3:18" s="6" customFormat="1" ht="12.75"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</row>
    <row r="5009" spans="3:18" s="6" customFormat="1" ht="12.75"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</row>
    <row r="5010" spans="3:18" s="6" customFormat="1" ht="12.75"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</row>
    <row r="5011" spans="3:18" s="6" customFormat="1" ht="12.75"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</row>
    <row r="5012" spans="3:18" s="6" customFormat="1" ht="12.75"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</row>
    <row r="5013" spans="3:18" s="6" customFormat="1" ht="12.75"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</row>
    <row r="5014" spans="3:18" s="6" customFormat="1" ht="12.75"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</row>
    <row r="5015" spans="3:18" s="6" customFormat="1" ht="12.75"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</row>
    <row r="5016" spans="3:18" s="6" customFormat="1" ht="12.75"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</row>
    <row r="5017" spans="3:18" s="6" customFormat="1" ht="12.75"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</row>
    <row r="5018" spans="3:18" s="6" customFormat="1" ht="12.75"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</row>
    <row r="5019" spans="3:18" s="6" customFormat="1" ht="12.75"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</row>
    <row r="5020" spans="3:18" s="6" customFormat="1" ht="12.75"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</row>
    <row r="5021" spans="3:18" s="6" customFormat="1" ht="12.75"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</row>
    <row r="5022" spans="3:18" s="6" customFormat="1" ht="12.75"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</row>
    <row r="5023" spans="3:18" s="6" customFormat="1" ht="12.75"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</row>
    <row r="5024" spans="3:18" s="6" customFormat="1" ht="12.75"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</row>
    <row r="5025" spans="3:18" s="6" customFormat="1" ht="12.75"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</row>
    <row r="5026" spans="3:18" s="6" customFormat="1" ht="12.75"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</row>
    <row r="5027" spans="3:18" s="6" customFormat="1" ht="12.75"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</row>
    <row r="5028" spans="3:18" s="6" customFormat="1" ht="12.75"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</row>
    <row r="5029" spans="3:18" s="6" customFormat="1" ht="12.75"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</row>
    <row r="5030" spans="3:18" s="6" customFormat="1" ht="12.75"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</row>
    <row r="5031" spans="3:18" s="6" customFormat="1" ht="12.75"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</row>
    <row r="5032" spans="3:18" s="6" customFormat="1" ht="12.75"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</row>
    <row r="5033" spans="3:18" s="6" customFormat="1" ht="12.75"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</row>
    <row r="5034" spans="3:18" s="6" customFormat="1" ht="12.75"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</row>
    <row r="5035" spans="3:18" s="6" customFormat="1" ht="12.75"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</row>
    <row r="5036" spans="3:18" s="6" customFormat="1" ht="12.75"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</row>
    <row r="5037" spans="3:18" s="6" customFormat="1" ht="12.75"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</row>
    <row r="5038" spans="3:18" s="6" customFormat="1" ht="12.75"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</row>
    <row r="5039" spans="3:18" s="6" customFormat="1" ht="12.75"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</row>
    <row r="5040" spans="3:18" s="6" customFormat="1" ht="12.75"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</row>
    <row r="5041" spans="3:18" s="6" customFormat="1" ht="12.75"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</row>
    <row r="5042" spans="3:18" s="6" customFormat="1" ht="12.75"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</row>
    <row r="5043" spans="3:18" s="6" customFormat="1" ht="12.75"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</row>
    <row r="5044" spans="3:18" s="6" customFormat="1" ht="12.75"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</row>
    <row r="5045" spans="3:18" s="6" customFormat="1" ht="12.75"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</row>
    <row r="5046" spans="3:18" s="6" customFormat="1" ht="12.75"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</row>
    <row r="5047" spans="3:18" s="6" customFormat="1" ht="12.75"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</row>
    <row r="5048" spans="3:18" s="6" customFormat="1" ht="12.75"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</row>
    <row r="5049" spans="3:18" s="6" customFormat="1" ht="12.75"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</row>
    <row r="5050" spans="3:18" s="6" customFormat="1" ht="12.75"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</row>
    <row r="5051" spans="3:18" s="6" customFormat="1" ht="12.75"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</row>
    <row r="5052" spans="3:18" s="6" customFormat="1" ht="12.75"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</row>
    <row r="5053" spans="3:18" s="6" customFormat="1" ht="12.75"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</row>
    <row r="5054" spans="3:18" s="6" customFormat="1" ht="12.75"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</row>
    <row r="5055" spans="3:18" s="6" customFormat="1" ht="12.75"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</row>
    <row r="5056" spans="3:18" s="6" customFormat="1" ht="12.75"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</row>
    <row r="5057" spans="3:18" s="6" customFormat="1" ht="12.75"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</row>
    <row r="5058" spans="3:18" s="6" customFormat="1" ht="12.75"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</row>
    <row r="5059" spans="3:18" s="6" customFormat="1" ht="12.75"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</row>
    <row r="5060" spans="3:18" s="6" customFormat="1" ht="12.75"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</row>
    <row r="5061" spans="3:18" s="6" customFormat="1" ht="12.75"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</row>
    <row r="5062" spans="3:18" s="6" customFormat="1" ht="12.75"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</row>
    <row r="5063" spans="3:18" s="6" customFormat="1" ht="12.75"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</row>
    <row r="5064" spans="3:18" s="6" customFormat="1" ht="12.75"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</row>
    <row r="5065" spans="3:18" s="6" customFormat="1" ht="12.75"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</row>
    <row r="5066" spans="3:18" s="6" customFormat="1" ht="12.75"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</row>
    <row r="5067" spans="3:18" s="6" customFormat="1" ht="12.75"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</row>
    <row r="5068" spans="3:18" s="6" customFormat="1" ht="12.75"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</row>
    <row r="5069" spans="3:18" s="6" customFormat="1" ht="12.75"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</row>
    <row r="5070" spans="3:18" s="6" customFormat="1" ht="12.75"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</row>
    <row r="5071" spans="3:18" s="6" customFormat="1" ht="12.75"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</row>
    <row r="5072" spans="3:18" s="6" customFormat="1" ht="12.75"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</row>
    <row r="5073" spans="3:18" s="6" customFormat="1" ht="12.75"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</row>
    <row r="5074" spans="3:18" s="6" customFormat="1" ht="12.75"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</row>
    <row r="5075" spans="3:18" s="6" customFormat="1" ht="12.75"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</row>
    <row r="5076" spans="3:18" s="6" customFormat="1" ht="12.75"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</row>
    <row r="5077" spans="3:18" s="6" customFormat="1" ht="12.75"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</row>
    <row r="5078" spans="3:18" s="6" customFormat="1" ht="12.75"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</row>
    <row r="5079" spans="3:18" s="6" customFormat="1" ht="12.75"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</row>
    <row r="5080" spans="3:18" s="6" customFormat="1" ht="12.75"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</row>
    <row r="5081" spans="3:18" s="6" customFormat="1" ht="12.75"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</row>
    <row r="5082" spans="3:18" s="6" customFormat="1" ht="12.75"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</row>
    <row r="5083" spans="3:18" s="6" customFormat="1" ht="12.75"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</row>
    <row r="5084" spans="3:18" s="6" customFormat="1" ht="12.75"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</row>
    <row r="5085" spans="3:18" s="6" customFormat="1" ht="12.75"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</row>
    <row r="5086" spans="3:18" s="6" customFormat="1" ht="12.75"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</row>
    <row r="5087" spans="3:18" s="6" customFormat="1" ht="12.75"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</row>
    <row r="5088" spans="3:18" s="6" customFormat="1" ht="12.75"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</row>
    <row r="5089" spans="3:18" s="6" customFormat="1" ht="12.75"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</row>
    <row r="5090" spans="3:18" s="6" customFormat="1" ht="12.75"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</row>
    <row r="5091" spans="3:18" s="6" customFormat="1" ht="12.75"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</row>
    <row r="5092" spans="3:18" s="6" customFormat="1" ht="12.75"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</row>
    <row r="5093" spans="3:18" s="6" customFormat="1" ht="12.75"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</row>
    <row r="5094" spans="3:18" s="6" customFormat="1" ht="12.75"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</row>
    <row r="5095" spans="3:18" s="6" customFormat="1" ht="12.75"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</row>
    <row r="5096" spans="3:18" s="6" customFormat="1" ht="12.75"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</row>
    <row r="5097" spans="3:18" s="6" customFormat="1" ht="12.75"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</row>
    <row r="5098" spans="3:18" s="6" customFormat="1" ht="12.75"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</row>
    <row r="5099" spans="3:18" s="6" customFormat="1" ht="12.75"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</row>
    <row r="5100" spans="3:18" s="6" customFormat="1" ht="12.75"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</row>
    <row r="5101" spans="3:18" s="6" customFormat="1" ht="12.75"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</row>
    <row r="5102" spans="3:18" s="6" customFormat="1" ht="12.75"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</row>
    <row r="5103" spans="3:18" s="6" customFormat="1" ht="12.75"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</row>
    <row r="5104" spans="3:18" s="6" customFormat="1" ht="12.75"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</row>
    <row r="5105" spans="3:18" s="6" customFormat="1" ht="12.75"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</row>
    <row r="5106" spans="3:18" s="6" customFormat="1" ht="12.75"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</row>
    <row r="5107" spans="3:18" s="6" customFormat="1" ht="12.75"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</row>
    <row r="5108" spans="3:18" s="6" customFormat="1" ht="12.75"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</row>
    <row r="5109" spans="3:18" s="6" customFormat="1" ht="12.75"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</row>
    <row r="5110" spans="3:18" s="6" customFormat="1" ht="12.75"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</row>
    <row r="5111" spans="3:18" s="6" customFormat="1" ht="12.75"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</row>
    <row r="5112" spans="3:18" s="6" customFormat="1" ht="12.75"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</row>
    <row r="5113" spans="3:18" s="6" customFormat="1" ht="12.75"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</row>
    <row r="5114" spans="3:18" s="6" customFormat="1" ht="12.75"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</row>
    <row r="5115" spans="3:18" s="6" customFormat="1" ht="12.75"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</row>
    <row r="5116" spans="3:18" s="6" customFormat="1" ht="12.75"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</row>
    <row r="5117" spans="3:18" s="6" customFormat="1" ht="12.75"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</row>
    <row r="5118" spans="3:18" s="6" customFormat="1" ht="12.75"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</row>
    <row r="5119" spans="3:18" s="6" customFormat="1" ht="12.75"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</row>
    <row r="5120" spans="3:18" s="6" customFormat="1" ht="12.75"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</row>
    <row r="5121" spans="3:18" s="6" customFormat="1" ht="12.75"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</row>
    <row r="5122" spans="3:18" s="6" customFormat="1" ht="12.75"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</row>
    <row r="5123" spans="3:18" s="6" customFormat="1" ht="12.75"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</row>
    <row r="5124" spans="3:18" s="6" customFormat="1" ht="12.75"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</row>
    <row r="5125" spans="3:18" s="6" customFormat="1" ht="12.75"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</row>
    <row r="5126" spans="3:18" s="6" customFormat="1" ht="12.75"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</row>
    <row r="5127" spans="3:18" s="6" customFormat="1" ht="12.75"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</row>
    <row r="5128" spans="3:18" s="6" customFormat="1" ht="12.75"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</row>
    <row r="5129" spans="3:18" s="6" customFormat="1" ht="12.75"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</row>
    <row r="5130" spans="3:18" s="6" customFormat="1" ht="12.75"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</row>
    <row r="5131" spans="3:18" s="6" customFormat="1" ht="12.75"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</row>
    <row r="5132" spans="3:18" s="6" customFormat="1" ht="12.75"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</row>
    <row r="5133" spans="3:18" s="6" customFormat="1" ht="12.75"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</row>
    <row r="5134" spans="3:18" s="6" customFormat="1" ht="12.75"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</row>
    <row r="5135" spans="3:18" s="6" customFormat="1" ht="12.75"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</row>
    <row r="5136" spans="3:18" s="6" customFormat="1" ht="12.75"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</row>
    <row r="5137" spans="3:18" s="6" customFormat="1" ht="12.75"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</row>
    <row r="5138" spans="3:18" s="6" customFormat="1" ht="12.75"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</row>
    <row r="5139" spans="3:18" s="6" customFormat="1" ht="12.75"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</row>
    <row r="5140" spans="3:18" s="6" customFormat="1" ht="12.75"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</row>
    <row r="5141" spans="3:18" s="6" customFormat="1" ht="12.75"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</row>
    <row r="5142" spans="3:18" s="6" customFormat="1" ht="12.75"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</row>
    <row r="5143" spans="3:18" s="6" customFormat="1" ht="12.75"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</row>
    <row r="5144" spans="3:18" s="6" customFormat="1" ht="12.75"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</row>
    <row r="5145" spans="3:18" s="6" customFormat="1" ht="12.75"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</row>
    <row r="5146" spans="3:18" s="6" customFormat="1" ht="12.75"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</row>
    <row r="5147" spans="3:18" s="6" customFormat="1" ht="12.75"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</row>
    <row r="5148" spans="3:18" s="6" customFormat="1" ht="12.75"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</row>
    <row r="5149" spans="3:18" s="6" customFormat="1" ht="12.75"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</row>
    <row r="5150" spans="3:18" s="6" customFormat="1" ht="12.75"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</row>
    <row r="5151" spans="3:18" s="6" customFormat="1" ht="12.75"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</row>
    <row r="5152" spans="3:18" s="6" customFormat="1" ht="12.75"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</row>
    <row r="5153" spans="3:18" s="6" customFormat="1" ht="12.75"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</row>
    <row r="5154" spans="3:18" s="6" customFormat="1" ht="12.75"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</row>
    <row r="5155" spans="3:18" s="6" customFormat="1" ht="12.75"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</row>
    <row r="5156" spans="3:18" s="6" customFormat="1" ht="12.75"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</row>
    <row r="5157" spans="3:18" s="6" customFormat="1" ht="12.75"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</row>
    <row r="5158" spans="3:18" s="6" customFormat="1" ht="12.75"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</row>
    <row r="5159" spans="3:18" s="6" customFormat="1" ht="12.75"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</row>
    <row r="5160" spans="3:18" s="6" customFormat="1" ht="12.75"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</row>
    <row r="5161" spans="3:18" s="6" customFormat="1" ht="12.75"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</row>
    <row r="5162" spans="3:18" s="6" customFormat="1" ht="12.75"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</row>
    <row r="5163" spans="3:18" s="6" customFormat="1" ht="12.75"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</row>
    <row r="5164" spans="3:18" s="6" customFormat="1" ht="12.75"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</row>
    <row r="5165" spans="3:18" s="6" customFormat="1" ht="12.75"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</row>
    <row r="5166" spans="3:18" s="6" customFormat="1" ht="12.75"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</row>
    <row r="5167" spans="3:18" s="6" customFormat="1" ht="12.75"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</row>
    <row r="5168" spans="3:18" s="6" customFormat="1" ht="12.75"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</row>
    <row r="5169" spans="3:18" s="6" customFormat="1" ht="12.75"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</row>
    <row r="5170" spans="3:18" s="6" customFormat="1" ht="12.75"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</row>
    <row r="5171" spans="3:18" s="6" customFormat="1" ht="12.75"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</row>
    <row r="5172" spans="3:18" s="6" customFormat="1" ht="12.75"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</row>
    <row r="5173" spans="3:18" s="6" customFormat="1" ht="12.75"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</row>
    <row r="5174" spans="3:18" s="6" customFormat="1" ht="12.75"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</row>
    <row r="5175" spans="3:18" s="6" customFormat="1" ht="12.75"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</row>
    <row r="5176" spans="3:18" s="6" customFormat="1" ht="12.75"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</row>
    <row r="5177" spans="3:18" s="6" customFormat="1" ht="12.75"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</row>
    <row r="5178" spans="3:18" s="6" customFormat="1" ht="12.75"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</row>
    <row r="5179" spans="3:18" s="6" customFormat="1" ht="12.75"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</row>
    <row r="5180" spans="3:18" s="6" customFormat="1" ht="12.75"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</row>
    <row r="5181" spans="3:18" s="6" customFormat="1" ht="12.75"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</row>
    <row r="5182" spans="3:18" s="6" customFormat="1" ht="12.75"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</row>
    <row r="5183" spans="3:18" s="6" customFormat="1" ht="12.75"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</row>
    <row r="5184" spans="3:18" s="6" customFormat="1" ht="12.75"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</row>
    <row r="5185" spans="3:18" s="6" customFormat="1" ht="12.75"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</row>
    <row r="5186" spans="3:18" s="6" customFormat="1" ht="12.75"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</row>
    <row r="5187" spans="3:18" s="6" customFormat="1" ht="12.75"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</row>
    <row r="5188" spans="3:18" s="6" customFormat="1" ht="12.75"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</row>
    <row r="5189" spans="3:18" s="6" customFormat="1" ht="12.75"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</row>
    <row r="5190" spans="3:18" s="6" customFormat="1" ht="12.75"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</row>
    <row r="5191" spans="3:18" s="6" customFormat="1" ht="12.75"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</row>
    <row r="5192" spans="3:18" s="6" customFormat="1" ht="12.75"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</row>
    <row r="5193" spans="3:18" s="6" customFormat="1" ht="12.75"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</row>
    <row r="5194" spans="3:18" s="6" customFormat="1" ht="12.75"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</row>
    <row r="5195" spans="3:18" s="6" customFormat="1" ht="12.75"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</row>
    <row r="5196" spans="3:18" s="6" customFormat="1" ht="12.75"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</row>
    <row r="5197" spans="3:18" s="6" customFormat="1" ht="12.75"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</row>
    <row r="5198" spans="3:18" s="6" customFormat="1" ht="12.75"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</row>
    <row r="5199" spans="3:18" s="6" customFormat="1" ht="12.75"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</row>
    <row r="5200" spans="3:18" s="6" customFormat="1" ht="12.75"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</row>
    <row r="5201" spans="3:18" s="6" customFormat="1" ht="12.75"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</row>
    <row r="5202" spans="3:18" s="6" customFormat="1" ht="12.75"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</row>
    <row r="5203" spans="3:18" s="6" customFormat="1" ht="12.75"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</row>
    <row r="5204" spans="3:18" s="6" customFormat="1" ht="12.75"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</row>
    <row r="5205" spans="3:18" s="6" customFormat="1" ht="12.75"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</row>
    <row r="5206" spans="3:18" s="6" customFormat="1" ht="12.75"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</row>
    <row r="5207" spans="3:18" s="6" customFormat="1" ht="12.75"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</row>
    <row r="5208" spans="3:18" s="6" customFormat="1" ht="12.75"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</row>
    <row r="5209" spans="3:18" s="6" customFormat="1" ht="12.75"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</row>
    <row r="5210" spans="3:18" s="6" customFormat="1" ht="12.75"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</row>
    <row r="5211" spans="3:18" s="6" customFormat="1" ht="12.75"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</row>
    <row r="5212" spans="3:18" s="6" customFormat="1" ht="12.75"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</row>
    <row r="5213" spans="3:18" s="6" customFormat="1" ht="12.75"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</row>
    <row r="5214" spans="3:18" s="6" customFormat="1" ht="12.75"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</row>
    <row r="5215" spans="3:18" s="6" customFormat="1" ht="12.75"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</row>
    <row r="5216" spans="3:18" s="6" customFormat="1" ht="12.75"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</row>
    <row r="5217" spans="3:18" s="6" customFormat="1" ht="12.75"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</row>
    <row r="5218" spans="3:18" s="6" customFormat="1" ht="12.75"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</row>
    <row r="5219" spans="3:18" s="6" customFormat="1" ht="12.75"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</row>
    <row r="5220" spans="3:18" s="6" customFormat="1" ht="12.75"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</row>
    <row r="5221" spans="3:18" s="6" customFormat="1" ht="12.75"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</row>
    <row r="5222" spans="3:18" s="6" customFormat="1" ht="12.75"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</row>
    <row r="5223" spans="3:18" s="6" customFormat="1" ht="12.75"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</row>
    <row r="5224" spans="3:18" s="6" customFormat="1" ht="12.75"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</row>
    <row r="5225" spans="3:18" s="6" customFormat="1" ht="12.75"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</row>
    <row r="5226" spans="3:18" s="6" customFormat="1" ht="12.75"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</row>
    <row r="5227" spans="3:18" s="6" customFormat="1" ht="12.75"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</row>
    <row r="5228" spans="3:18" s="6" customFormat="1" ht="12.75"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</row>
    <row r="5229" spans="3:18" s="6" customFormat="1" ht="12.75"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</row>
    <row r="5230" spans="3:18" s="6" customFormat="1" ht="12.75"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</row>
    <row r="5231" spans="3:18" s="6" customFormat="1" ht="12.75"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</row>
    <row r="5232" spans="3:18" s="6" customFormat="1" ht="12.75"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</row>
    <row r="5233" spans="3:18" s="6" customFormat="1" ht="12.75"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</row>
    <row r="5234" spans="3:18" s="6" customFormat="1" ht="12.75"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</row>
    <row r="5235" spans="3:18" s="6" customFormat="1" ht="12.75"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</row>
    <row r="5236" spans="3:18" s="6" customFormat="1" ht="12.75"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</row>
    <row r="5237" spans="3:18" s="6" customFormat="1" ht="12.75"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</row>
    <row r="5238" spans="3:18" s="6" customFormat="1" ht="12.75"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</row>
    <row r="5239" spans="3:18" s="6" customFormat="1" ht="12.75"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</row>
    <row r="5240" spans="3:18" s="6" customFormat="1" ht="12.75"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</row>
    <row r="5241" spans="3:18" s="6" customFormat="1" ht="12.75"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</row>
    <row r="5242" spans="3:18" s="6" customFormat="1" ht="12.75"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</row>
    <row r="5243" spans="3:18" s="6" customFormat="1" ht="12.75"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</row>
    <row r="5244" spans="3:18" s="6" customFormat="1" ht="12.75"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</row>
    <row r="5245" spans="3:18" s="6" customFormat="1" ht="12.75"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</row>
    <row r="5246" spans="3:18" s="6" customFormat="1" ht="12.75"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</row>
    <row r="5247" spans="3:18" s="6" customFormat="1" ht="12.75"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</row>
    <row r="5248" spans="3:18" s="6" customFormat="1" ht="12.75"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</row>
    <row r="5249" spans="3:18" s="6" customFormat="1" ht="12.75"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</row>
    <row r="5250" spans="3:18" s="6" customFormat="1" ht="12.75"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</row>
    <row r="5251" spans="3:18" s="6" customFormat="1" ht="12.75"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</row>
    <row r="5252" spans="3:18" s="6" customFormat="1" ht="12.75"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</row>
    <row r="5253" spans="3:18" s="6" customFormat="1" ht="12.75"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</row>
    <row r="5254" spans="3:18" s="6" customFormat="1" ht="12.75"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</row>
    <row r="5255" spans="3:18" s="6" customFormat="1" ht="12.75"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</row>
    <row r="5256" spans="3:18" s="6" customFormat="1" ht="12.75"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</row>
    <row r="5257" spans="3:18" s="6" customFormat="1" ht="12.75"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</row>
    <row r="5258" spans="3:18" s="6" customFormat="1" ht="12.75"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</row>
    <row r="5259" spans="3:18" s="6" customFormat="1" ht="12.75"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</row>
    <row r="5260" spans="3:18" s="6" customFormat="1" ht="12.75"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</row>
    <row r="5261" spans="3:18" s="6" customFormat="1" ht="12.75"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</row>
    <row r="5262" spans="3:18" s="6" customFormat="1" ht="12.75"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</row>
    <row r="5263" spans="3:18" s="6" customFormat="1" ht="12.75"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</row>
    <row r="5264" spans="3:18" s="6" customFormat="1" ht="12.75"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</row>
    <row r="5265" spans="3:18" s="6" customFormat="1" ht="12.75"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</row>
    <row r="5266" spans="3:18" s="6" customFormat="1" ht="12.75"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</row>
    <row r="5267" spans="3:18" s="6" customFormat="1" ht="12.75"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</row>
    <row r="5268" spans="3:18" s="6" customFormat="1" ht="12.75"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</row>
    <row r="5269" spans="3:18" s="6" customFormat="1" ht="12.75"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</row>
    <row r="5270" spans="3:18" s="6" customFormat="1" ht="12.75"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</row>
    <row r="5271" spans="3:18" s="6" customFormat="1" ht="12.75"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</row>
    <row r="5272" spans="3:18" s="6" customFormat="1" ht="12.75"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</row>
    <row r="5273" spans="3:18" s="6" customFormat="1" ht="12.75"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</row>
    <row r="5274" spans="3:18" s="6" customFormat="1" ht="12.75"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</row>
    <row r="5275" spans="3:18" s="6" customFormat="1" ht="12.75"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</row>
    <row r="5276" spans="3:18" s="6" customFormat="1" ht="12.75"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</row>
    <row r="5277" spans="3:18" s="6" customFormat="1" ht="12.75"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</row>
    <row r="5278" spans="3:18" s="6" customFormat="1" ht="12.75"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</row>
    <row r="5279" spans="3:18" s="6" customFormat="1" ht="12.75"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</row>
    <row r="5280" spans="3:18" s="6" customFormat="1" ht="12.75"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</row>
    <row r="5281" spans="3:18" s="6" customFormat="1" ht="12.75"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</row>
    <row r="5282" spans="3:18" s="6" customFormat="1" ht="12.75"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</row>
    <row r="5283" spans="3:18" s="6" customFormat="1" ht="12.75"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</row>
    <row r="5284" spans="3:18" s="6" customFormat="1" ht="12.75"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</row>
    <row r="5285" spans="3:18" s="6" customFormat="1" ht="12.75"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</row>
    <row r="5286" spans="3:18" s="6" customFormat="1" ht="12.75"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</row>
    <row r="5287" spans="3:18" s="6" customFormat="1" ht="12.75"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</row>
    <row r="5288" spans="3:18" s="6" customFormat="1" ht="12.75"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</row>
    <row r="5289" spans="3:18" s="6" customFormat="1" ht="12.75"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</row>
    <row r="5290" spans="3:18" s="6" customFormat="1" ht="12.75"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</row>
    <row r="5291" spans="3:18" s="6" customFormat="1" ht="12.75"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</row>
    <row r="5292" spans="3:18" s="6" customFormat="1" ht="12.75"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</row>
    <row r="5293" spans="3:18" s="6" customFormat="1" ht="12.75"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</row>
    <row r="5294" spans="3:18" s="6" customFormat="1" ht="12.75"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</row>
    <row r="5295" spans="3:18" s="6" customFormat="1" ht="12.75"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</row>
    <row r="5296" spans="3:18" s="6" customFormat="1" ht="12.75"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</row>
    <row r="5297" spans="3:18" s="6" customFormat="1" ht="12.75"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</row>
    <row r="5298" spans="3:18" s="6" customFormat="1" ht="12.75"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</row>
    <row r="5299" spans="3:18" s="6" customFormat="1" ht="12.75"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</row>
    <row r="5300" spans="3:18" s="6" customFormat="1" ht="12.75"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</row>
    <row r="5301" spans="3:18" s="6" customFormat="1" ht="12.75"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</row>
    <row r="5302" spans="3:18" s="6" customFormat="1" ht="12.75"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</row>
    <row r="5303" spans="3:18" s="6" customFormat="1" ht="12.75"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</row>
    <row r="5304" spans="3:18" s="6" customFormat="1" ht="12.75"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</row>
    <row r="5305" spans="3:18" s="6" customFormat="1" ht="12.75"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</row>
    <row r="5306" spans="3:18" s="6" customFormat="1" ht="12.75"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</row>
    <row r="5307" spans="3:18" s="6" customFormat="1" ht="12.75"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</row>
    <row r="5308" spans="3:18" s="6" customFormat="1" ht="12.75"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</row>
    <row r="5309" spans="3:18" s="6" customFormat="1" ht="12.75"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</row>
    <row r="5310" spans="3:18" s="6" customFormat="1" ht="12.75"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</row>
    <row r="5311" spans="3:18" s="6" customFormat="1" ht="12.75"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</row>
    <row r="5312" spans="3:18" s="6" customFormat="1" ht="12.75"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</row>
    <row r="5313" spans="3:18" s="6" customFormat="1" ht="12.75"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</row>
    <row r="5314" spans="3:18" s="6" customFormat="1" ht="12.75"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</row>
    <row r="5315" spans="3:18" s="6" customFormat="1" ht="12.75"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</row>
    <row r="5316" spans="3:18" s="6" customFormat="1" ht="12.75"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</row>
    <row r="5317" spans="3:18" s="6" customFormat="1" ht="12.75"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</row>
    <row r="5318" spans="3:18" s="6" customFormat="1" ht="12.75"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  <c r="R5318" s="7"/>
    </row>
    <row r="5319" spans="3:18" s="6" customFormat="1" ht="12.75"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  <c r="R5319" s="7"/>
    </row>
    <row r="5320" spans="3:18" s="6" customFormat="1" ht="12.75"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  <c r="R5320" s="7"/>
    </row>
    <row r="5321" spans="3:18" s="6" customFormat="1" ht="12.75"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  <c r="R5321" s="7"/>
    </row>
    <row r="5322" spans="3:18" s="6" customFormat="1" ht="12.75"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  <c r="R5322" s="7"/>
    </row>
    <row r="5323" spans="3:18" s="6" customFormat="1" ht="12.75"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  <c r="R5323" s="7"/>
    </row>
    <row r="5324" spans="3:18" s="6" customFormat="1" ht="12.75"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  <c r="R5324" s="7"/>
    </row>
    <row r="5325" spans="3:18" s="6" customFormat="1" ht="12.75"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  <c r="R5325" s="7"/>
    </row>
    <row r="5326" spans="3:18" s="6" customFormat="1" ht="12.75"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  <c r="R5326" s="7"/>
    </row>
    <row r="5327" spans="3:18" s="6" customFormat="1" ht="12.75"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  <c r="R5327" s="7"/>
    </row>
    <row r="5328" spans="3:18" s="6" customFormat="1" ht="12.75"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  <c r="R5328" s="7"/>
    </row>
    <row r="5329" spans="3:18" s="6" customFormat="1" ht="12.75"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  <c r="R5329" s="7"/>
    </row>
    <row r="5330" spans="3:18" s="6" customFormat="1" ht="12.75"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  <c r="R5330" s="7"/>
    </row>
    <row r="5331" spans="3:18" s="6" customFormat="1" ht="12.75"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  <c r="R5331" s="7"/>
    </row>
    <row r="5332" spans="3:18" s="6" customFormat="1" ht="12.75"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  <c r="R5332" s="7"/>
    </row>
    <row r="5333" spans="3:18" s="6" customFormat="1" ht="12.75"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  <c r="R5333" s="7"/>
    </row>
    <row r="5334" spans="3:18" s="6" customFormat="1" ht="12.75"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  <c r="R5334" s="7"/>
    </row>
    <row r="5335" spans="3:18" s="6" customFormat="1" ht="12.75"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  <c r="R5335" s="7"/>
    </row>
    <row r="5336" spans="3:18" s="6" customFormat="1" ht="12.75"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  <c r="R5336" s="7"/>
    </row>
    <row r="5337" spans="3:18" s="6" customFormat="1" ht="12.75"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  <c r="R5337" s="7"/>
    </row>
    <row r="5338" spans="3:18" s="6" customFormat="1" ht="12.75"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  <c r="R5338" s="7"/>
    </row>
    <row r="5339" spans="3:18" s="6" customFormat="1" ht="12.75"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  <c r="R5339" s="7"/>
    </row>
    <row r="5340" spans="3:18" s="6" customFormat="1" ht="12.75"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  <c r="R5340" s="7"/>
    </row>
    <row r="5341" spans="3:18" s="6" customFormat="1" ht="12.75"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  <c r="R5341" s="7"/>
    </row>
    <row r="5342" spans="3:18" s="6" customFormat="1" ht="12.75"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  <c r="R5342" s="7"/>
    </row>
    <row r="5343" spans="3:18" s="6" customFormat="1" ht="12.75"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  <c r="R5343" s="7"/>
    </row>
    <row r="5344" spans="3:18" s="6" customFormat="1" ht="12.75"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  <c r="R5344" s="7"/>
    </row>
    <row r="5345" spans="3:18" s="6" customFormat="1" ht="12.75"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  <c r="R5345" s="7"/>
    </row>
    <row r="5346" spans="3:18" s="6" customFormat="1" ht="12.75"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  <c r="R5346" s="7"/>
    </row>
    <row r="5347" spans="3:18" s="6" customFormat="1" ht="12.75"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  <c r="R5347" s="7"/>
    </row>
    <row r="5348" spans="3:18" s="6" customFormat="1" ht="12.75"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  <c r="R5348" s="7"/>
    </row>
    <row r="5349" spans="3:18" s="6" customFormat="1" ht="12.75"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  <c r="R5349" s="7"/>
    </row>
    <row r="5350" spans="3:18" s="6" customFormat="1" ht="12.75"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  <c r="R5350" s="7"/>
    </row>
    <row r="5351" spans="3:18" s="6" customFormat="1" ht="12.75"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  <c r="R5351" s="7"/>
    </row>
    <row r="5352" spans="3:18" s="6" customFormat="1" ht="12.75"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  <c r="R5352" s="7"/>
    </row>
    <row r="5353" spans="3:18" s="6" customFormat="1" ht="12.75"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  <c r="R5353" s="7"/>
    </row>
    <row r="5354" spans="3:18" s="6" customFormat="1" ht="12.75"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  <c r="R5354" s="7"/>
    </row>
    <row r="5355" spans="3:18" s="6" customFormat="1" ht="12.75"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  <c r="R5355" s="7"/>
    </row>
    <row r="5356" spans="3:18" s="6" customFormat="1" ht="12.75"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  <c r="R5356" s="7"/>
    </row>
    <row r="5357" spans="3:18" s="6" customFormat="1" ht="12.75"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  <c r="R5357" s="7"/>
    </row>
    <row r="5358" spans="3:18" s="6" customFormat="1" ht="12.75"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  <c r="R5358" s="7"/>
    </row>
    <row r="5359" spans="3:18" s="6" customFormat="1" ht="12.75"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  <c r="R5359" s="7"/>
    </row>
    <row r="5360" spans="3:18" s="6" customFormat="1" ht="12.75"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  <c r="R5360" s="7"/>
    </row>
    <row r="5361" spans="3:18" s="6" customFormat="1" ht="12.75"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  <c r="R5361" s="7"/>
    </row>
    <row r="5362" spans="3:18" s="6" customFormat="1" ht="12.75"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  <c r="R5362" s="7"/>
    </row>
    <row r="5363" spans="3:18" s="6" customFormat="1" ht="12.75"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  <c r="R5363" s="7"/>
    </row>
    <row r="5364" spans="3:18" s="6" customFormat="1" ht="12.75"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  <c r="R5364" s="7"/>
    </row>
    <row r="5365" spans="3:18" s="6" customFormat="1" ht="12.75"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  <c r="R5365" s="7"/>
    </row>
    <row r="5366" spans="3:18" s="6" customFormat="1" ht="12.75"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  <c r="R5366" s="7"/>
    </row>
    <row r="5367" spans="3:18" s="6" customFormat="1" ht="12.75"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  <c r="R5367" s="7"/>
    </row>
    <row r="5368" spans="3:18" s="6" customFormat="1" ht="12.75"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  <c r="R5368" s="7"/>
    </row>
    <row r="5369" spans="3:18" s="6" customFormat="1" ht="12.75"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  <c r="R5369" s="7"/>
    </row>
    <row r="5370" spans="3:18" s="6" customFormat="1" ht="12.75"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  <c r="R5370" s="7"/>
    </row>
    <row r="5371" spans="3:18" s="6" customFormat="1" ht="12.75"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  <c r="R5371" s="7"/>
    </row>
    <row r="5372" spans="3:18" s="6" customFormat="1" ht="12.75"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  <c r="R5372" s="7"/>
    </row>
    <row r="5373" spans="3:18" s="6" customFormat="1" ht="12.75"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  <c r="R5373" s="7"/>
    </row>
    <row r="5374" spans="3:18" s="6" customFormat="1" ht="12.75"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  <c r="R5374" s="7"/>
    </row>
    <row r="5375" spans="3:18" s="6" customFormat="1" ht="12.75"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  <c r="R5375" s="7"/>
    </row>
    <row r="5376" spans="3:18" s="6" customFormat="1" ht="12.75"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  <c r="R5376" s="7"/>
    </row>
    <row r="5377" spans="3:18" s="6" customFormat="1" ht="12.75"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  <c r="R5377" s="7"/>
    </row>
    <row r="5378" spans="3:18" s="6" customFormat="1" ht="12.75"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  <c r="R5378" s="7"/>
    </row>
    <row r="5379" spans="3:18" s="6" customFormat="1" ht="12.75"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  <c r="R5379" s="7"/>
    </row>
    <row r="5380" spans="3:18" s="6" customFormat="1" ht="12.75"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  <c r="R5380" s="7"/>
    </row>
    <row r="5381" spans="3:18" s="6" customFormat="1" ht="12.75"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  <c r="R5381" s="7"/>
    </row>
    <row r="5382" spans="3:18" s="6" customFormat="1" ht="12.75"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  <c r="R5382" s="7"/>
    </row>
    <row r="5383" spans="3:18" s="6" customFormat="1" ht="12.75"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  <c r="R5383" s="7"/>
    </row>
    <row r="5384" spans="3:18" s="6" customFormat="1" ht="12.75"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  <c r="R5384" s="7"/>
    </row>
    <row r="5385" spans="3:18" s="6" customFormat="1" ht="12.75"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  <c r="R5385" s="7"/>
    </row>
    <row r="5386" spans="3:18" s="6" customFormat="1" ht="12.75"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  <c r="R5386" s="7"/>
    </row>
    <row r="5387" spans="3:18" s="6" customFormat="1" ht="12.75"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  <c r="R5387" s="7"/>
    </row>
    <row r="5388" spans="3:18" s="6" customFormat="1" ht="12.75"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  <c r="R5388" s="7"/>
    </row>
    <row r="5389" spans="3:18" s="6" customFormat="1" ht="12.75"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  <c r="R5389" s="7"/>
    </row>
    <row r="5390" spans="3:18" s="6" customFormat="1" ht="12.75"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  <c r="R5390" s="7"/>
    </row>
    <row r="5391" spans="3:18" s="6" customFormat="1" ht="12.75"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  <c r="R5391" s="7"/>
    </row>
    <row r="5392" spans="3:18" s="6" customFormat="1" ht="12.75"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7"/>
      <c r="R5392" s="7"/>
    </row>
    <row r="5393" spans="3:18" s="6" customFormat="1" ht="12.75"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7"/>
      <c r="R5393" s="7"/>
    </row>
    <row r="5394" spans="3:18" s="6" customFormat="1" ht="12.75"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7"/>
      <c r="R5394" s="7"/>
    </row>
    <row r="5395" spans="3:18" s="6" customFormat="1" ht="12.75"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7"/>
      <c r="R5395" s="7"/>
    </row>
    <row r="5396" spans="3:18" s="6" customFormat="1" ht="12.75"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7"/>
      <c r="R5396" s="7"/>
    </row>
    <row r="5397" spans="3:18" s="6" customFormat="1" ht="12.75"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7"/>
      <c r="R5397" s="7"/>
    </row>
    <row r="5398" spans="3:18" s="6" customFormat="1" ht="12.75"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7"/>
      <c r="R5398" s="7"/>
    </row>
    <row r="5399" spans="3:18" s="6" customFormat="1" ht="12.75"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7"/>
      <c r="R5399" s="7"/>
    </row>
    <row r="5400" spans="3:18" s="6" customFormat="1" ht="12.75"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7"/>
      <c r="R5400" s="7"/>
    </row>
    <row r="5401" spans="3:18" s="6" customFormat="1" ht="12.75"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7"/>
      <c r="R5401" s="7"/>
    </row>
    <row r="5402" spans="3:18" s="6" customFormat="1" ht="12.75"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7"/>
      <c r="R5402" s="7"/>
    </row>
    <row r="5403" spans="3:18" s="6" customFormat="1" ht="12.75"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7"/>
      <c r="R5403" s="7"/>
    </row>
    <row r="5404" spans="3:18" s="6" customFormat="1" ht="12.75"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7"/>
      <c r="R5404" s="7"/>
    </row>
    <row r="5405" spans="3:18" s="6" customFormat="1" ht="12.75"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7"/>
      <c r="R5405" s="7"/>
    </row>
    <row r="5406" spans="3:18" s="6" customFormat="1" ht="12.75"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7"/>
      <c r="R5406" s="7"/>
    </row>
    <row r="5407" spans="3:18" s="6" customFormat="1" ht="12.75"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7"/>
      <c r="R5407" s="7"/>
    </row>
    <row r="5408" spans="3:18" s="6" customFormat="1" ht="12.75"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7"/>
      <c r="R5408" s="7"/>
    </row>
    <row r="5409" spans="3:18" s="6" customFormat="1" ht="12.75"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7"/>
      <c r="R5409" s="7"/>
    </row>
    <row r="5410" spans="3:18" s="6" customFormat="1" ht="12.75"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7"/>
      <c r="R5410" s="7"/>
    </row>
    <row r="5411" spans="3:18" s="6" customFormat="1" ht="12.75"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7"/>
      <c r="R5411" s="7"/>
    </row>
    <row r="5412" spans="3:18" s="6" customFormat="1" ht="12.75"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7"/>
      <c r="R5412" s="7"/>
    </row>
    <row r="5413" spans="3:18" s="6" customFormat="1" ht="12.75"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7"/>
      <c r="R5413" s="7"/>
    </row>
    <row r="5414" spans="3:18" s="6" customFormat="1" ht="12.75"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7"/>
      <c r="R5414" s="7"/>
    </row>
    <row r="5415" spans="3:18" s="6" customFormat="1" ht="12.75"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7"/>
      <c r="R5415" s="7"/>
    </row>
    <row r="5416" spans="3:18" s="6" customFormat="1" ht="12.75"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7"/>
      <c r="R5416" s="7"/>
    </row>
    <row r="5417" spans="3:18" s="6" customFormat="1" ht="12.75"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7"/>
      <c r="R5417" s="7"/>
    </row>
    <row r="5418" spans="3:18" s="6" customFormat="1" ht="12.75"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7"/>
      <c r="R5418" s="7"/>
    </row>
    <row r="5419" spans="3:18" s="6" customFormat="1" ht="12.75"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7"/>
      <c r="R5419" s="7"/>
    </row>
    <row r="5420" spans="3:18" s="6" customFormat="1" ht="12.75"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7"/>
      <c r="R5420" s="7"/>
    </row>
    <row r="5421" spans="3:18" s="6" customFormat="1" ht="12.75"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7"/>
      <c r="R5421" s="7"/>
    </row>
    <row r="5422" spans="3:18" s="6" customFormat="1" ht="12.75"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7"/>
      <c r="R5422" s="7"/>
    </row>
    <row r="5423" spans="3:18" s="6" customFormat="1" ht="12.75"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7"/>
      <c r="R5423" s="7"/>
    </row>
    <row r="5424" spans="3:18" s="6" customFormat="1" ht="12.75"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7"/>
      <c r="R5424" s="7"/>
    </row>
    <row r="5425" spans="3:18" s="6" customFormat="1" ht="12.75"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7"/>
      <c r="R5425" s="7"/>
    </row>
    <row r="5426" spans="3:18" s="6" customFormat="1" ht="12.75"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7"/>
      <c r="R5426" s="7"/>
    </row>
    <row r="5427" spans="3:18" s="6" customFormat="1" ht="12.75"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7"/>
      <c r="R5427" s="7"/>
    </row>
    <row r="5428" spans="3:18" s="6" customFormat="1" ht="12.75"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7"/>
      <c r="R5428" s="7"/>
    </row>
    <row r="5429" spans="3:18" s="6" customFormat="1" ht="12.75"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7"/>
      <c r="R5429" s="7"/>
    </row>
    <row r="5430" spans="3:18" s="6" customFormat="1" ht="12.75"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7"/>
      <c r="R5430" s="7"/>
    </row>
    <row r="5431" spans="3:18" s="6" customFormat="1" ht="12.75"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7"/>
      <c r="R5431" s="7"/>
    </row>
    <row r="5432" spans="3:18" s="6" customFormat="1" ht="12.75"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7"/>
      <c r="R5432" s="7"/>
    </row>
    <row r="5433" spans="3:18" s="6" customFormat="1" ht="12.75"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7"/>
      <c r="R5433" s="7"/>
    </row>
    <row r="5434" spans="3:18" s="6" customFormat="1" ht="12.75"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7"/>
      <c r="R5434" s="7"/>
    </row>
    <row r="5435" spans="3:18" s="6" customFormat="1" ht="12.75"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7"/>
      <c r="R5435" s="7"/>
    </row>
    <row r="5436" spans="3:18" s="6" customFormat="1" ht="12.75"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7"/>
      <c r="R5436" s="7"/>
    </row>
    <row r="5437" spans="3:18" s="6" customFormat="1" ht="12.75"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7"/>
      <c r="R5437" s="7"/>
    </row>
    <row r="5438" spans="3:18" s="6" customFormat="1" ht="12.75"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7"/>
      <c r="R5438" s="7"/>
    </row>
    <row r="5439" spans="3:18" s="6" customFormat="1" ht="12.75"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7"/>
      <c r="R5439" s="7"/>
    </row>
    <row r="5440" spans="3:18" s="6" customFormat="1" ht="12.75"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7"/>
      <c r="R5440" s="7"/>
    </row>
    <row r="5441" spans="3:18" s="6" customFormat="1" ht="12.75"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7"/>
      <c r="R5441" s="7"/>
    </row>
    <row r="5442" spans="3:18" s="6" customFormat="1" ht="12.75"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7"/>
      <c r="R5442" s="7"/>
    </row>
    <row r="5443" spans="3:18" s="6" customFormat="1" ht="12.75"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7"/>
      <c r="R5443" s="7"/>
    </row>
    <row r="5444" spans="3:18" s="6" customFormat="1" ht="12.75"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7"/>
      <c r="R5444" s="7"/>
    </row>
    <row r="5445" spans="3:18" s="6" customFormat="1" ht="12.75"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7"/>
      <c r="R5445" s="7"/>
    </row>
    <row r="5446" spans="3:18" s="6" customFormat="1" ht="12.75"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7"/>
      <c r="R5446" s="7"/>
    </row>
    <row r="5447" spans="3:18" s="6" customFormat="1" ht="12.75"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7"/>
      <c r="R5447" s="7"/>
    </row>
    <row r="5448" spans="3:18" s="6" customFormat="1" ht="12.75"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7"/>
      <c r="R5448" s="7"/>
    </row>
    <row r="5449" spans="3:18" s="6" customFormat="1" ht="12.75"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7"/>
      <c r="R5449" s="7"/>
    </row>
    <row r="5450" spans="3:18" s="6" customFormat="1" ht="12.75"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7"/>
      <c r="R5450" s="7"/>
    </row>
    <row r="5451" spans="3:18" s="6" customFormat="1" ht="12.75"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7"/>
      <c r="R5451" s="7"/>
    </row>
    <row r="5452" spans="3:18" s="6" customFormat="1" ht="12.75"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7"/>
      <c r="R5452" s="7"/>
    </row>
    <row r="5453" spans="3:18" s="6" customFormat="1" ht="12.75"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7"/>
      <c r="R5453" s="7"/>
    </row>
    <row r="5454" spans="3:18" s="6" customFormat="1" ht="12.75"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7"/>
      <c r="R5454" s="7"/>
    </row>
    <row r="5455" spans="3:18" s="6" customFormat="1" ht="12.75"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7"/>
      <c r="R5455" s="7"/>
    </row>
    <row r="5456" spans="3:18" s="6" customFormat="1" ht="12.75"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7"/>
      <c r="R5456" s="7"/>
    </row>
    <row r="5457" spans="3:18" s="6" customFormat="1" ht="12.75"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7"/>
      <c r="R5457" s="7"/>
    </row>
    <row r="5458" spans="3:18" s="6" customFormat="1" ht="12.75"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7"/>
      <c r="R5458" s="7"/>
    </row>
    <row r="5459" spans="3:18" s="6" customFormat="1" ht="12.75"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7"/>
      <c r="R5459" s="7"/>
    </row>
    <row r="5460" spans="3:18" s="6" customFormat="1" ht="12.75"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7"/>
      <c r="R5460" s="7"/>
    </row>
    <row r="5461" spans="3:18" s="6" customFormat="1" ht="12.75"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7"/>
      <c r="R5461" s="7"/>
    </row>
    <row r="5462" spans="3:18" s="6" customFormat="1" ht="12.75"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7"/>
      <c r="R5462" s="7"/>
    </row>
    <row r="5463" spans="3:18" s="6" customFormat="1" ht="12.75"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7"/>
      <c r="R5463" s="7"/>
    </row>
    <row r="5464" spans="3:18" s="6" customFormat="1" ht="12.75"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7"/>
      <c r="R5464" s="7"/>
    </row>
    <row r="5465" spans="3:18" s="6" customFormat="1" ht="12.75"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7"/>
      <c r="R5465" s="7"/>
    </row>
    <row r="5466" spans="3:18" s="6" customFormat="1" ht="12.75"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7"/>
      <c r="R5466" s="7"/>
    </row>
    <row r="5467" spans="3:18" s="6" customFormat="1" ht="12.75"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7"/>
      <c r="R5467" s="7"/>
    </row>
    <row r="5468" spans="3:18" s="6" customFormat="1" ht="12.75"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7"/>
      <c r="R5468" s="7"/>
    </row>
    <row r="5469" spans="3:18" s="6" customFormat="1" ht="12.75"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7"/>
      <c r="R5469" s="7"/>
    </row>
    <row r="5470" spans="3:18" s="6" customFormat="1" ht="12.75"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7"/>
      <c r="R5470" s="7"/>
    </row>
    <row r="5471" spans="3:18" s="6" customFormat="1" ht="12.75"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7"/>
      <c r="R5471" s="7"/>
    </row>
    <row r="5472" spans="3:18" s="6" customFormat="1" ht="12.75"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7"/>
      <c r="R5472" s="7"/>
    </row>
    <row r="5473" spans="3:18" s="6" customFormat="1" ht="12.75"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7"/>
      <c r="R5473" s="7"/>
    </row>
    <row r="5474" spans="3:18" s="6" customFormat="1" ht="12.75"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7"/>
      <c r="R5474" s="7"/>
    </row>
    <row r="5475" spans="3:18" s="6" customFormat="1" ht="12.75"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7"/>
      <c r="R5475" s="7"/>
    </row>
    <row r="5476" spans="3:18" s="6" customFormat="1" ht="12.75"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7"/>
      <c r="R5476" s="7"/>
    </row>
    <row r="5477" spans="3:18" s="6" customFormat="1" ht="12.75"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  <c r="R5477" s="7"/>
    </row>
    <row r="5478" spans="3:18" s="6" customFormat="1" ht="12.75"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  <c r="R5478" s="7"/>
    </row>
    <row r="5479" spans="3:18" s="6" customFormat="1" ht="12.75"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  <c r="R5479" s="7"/>
    </row>
    <row r="5480" spans="3:18" s="6" customFormat="1" ht="12.75"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  <c r="R5480" s="7"/>
    </row>
    <row r="5481" spans="3:18" s="6" customFormat="1" ht="12.75"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7"/>
      <c r="R5481" s="7"/>
    </row>
    <row r="5482" spans="3:18" s="6" customFormat="1" ht="12.75"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7"/>
      <c r="R5482" s="7"/>
    </row>
    <row r="5483" spans="3:18" s="6" customFormat="1" ht="12.75"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7"/>
      <c r="R5483" s="7"/>
    </row>
    <row r="5484" spans="3:18" s="6" customFormat="1" ht="12.75"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7"/>
      <c r="R5484" s="7"/>
    </row>
    <row r="5485" spans="3:18" s="6" customFormat="1" ht="12.75"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7"/>
      <c r="R5485" s="7"/>
    </row>
    <row r="5486" spans="3:18" s="6" customFormat="1" ht="12.75"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7"/>
      <c r="R5486" s="7"/>
    </row>
    <row r="5487" spans="3:18" s="6" customFormat="1" ht="12.75"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7"/>
      <c r="R5487" s="7"/>
    </row>
    <row r="5488" spans="3:18" s="6" customFormat="1" ht="12.75"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7"/>
      <c r="R5488" s="7"/>
    </row>
    <row r="5489" spans="3:18" s="6" customFormat="1" ht="12.75"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7"/>
      <c r="R5489" s="7"/>
    </row>
    <row r="5490" spans="3:18" s="6" customFormat="1" ht="12.75"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7"/>
      <c r="R5490" s="7"/>
    </row>
    <row r="5491" spans="3:18" s="6" customFormat="1" ht="12.75"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7"/>
      <c r="R5491" s="7"/>
    </row>
    <row r="5492" spans="3:18" s="6" customFormat="1" ht="12.75"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7"/>
      <c r="R5492" s="7"/>
    </row>
    <row r="5493" spans="3:18" s="6" customFormat="1" ht="12.75"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7"/>
      <c r="R5493" s="7"/>
    </row>
    <row r="5494" spans="3:18" s="6" customFormat="1" ht="12.75"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7"/>
      <c r="R5494" s="7"/>
    </row>
    <row r="5495" spans="3:18" s="6" customFormat="1" ht="12.75"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7"/>
      <c r="R5495" s="7"/>
    </row>
    <row r="5496" spans="3:18" s="6" customFormat="1" ht="12.75"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7"/>
      <c r="R5496" s="7"/>
    </row>
    <row r="5497" spans="3:18" s="6" customFormat="1" ht="12.75"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7"/>
      <c r="R5497" s="7"/>
    </row>
    <row r="5498" spans="3:18" s="6" customFormat="1" ht="12.75"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7"/>
      <c r="R5498" s="7"/>
    </row>
    <row r="5499" spans="3:18" s="6" customFormat="1" ht="12.75"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7"/>
      <c r="R5499" s="7"/>
    </row>
    <row r="5500" spans="3:18" s="6" customFormat="1" ht="12.75"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7"/>
      <c r="R5500" s="7"/>
    </row>
    <row r="5501" spans="3:18" s="6" customFormat="1" ht="12.75"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7"/>
      <c r="R5501" s="7"/>
    </row>
    <row r="5502" spans="3:18" s="6" customFormat="1" ht="12.75"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7"/>
      <c r="R5502" s="7"/>
    </row>
    <row r="5503" spans="3:18" s="6" customFormat="1" ht="12.75"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7"/>
      <c r="R5503" s="7"/>
    </row>
    <row r="5504" spans="3:18" s="6" customFormat="1" ht="12.75"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7"/>
      <c r="R5504" s="7"/>
    </row>
    <row r="5505" spans="3:18" s="6" customFormat="1" ht="12.75"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7"/>
      <c r="R5505" s="7"/>
    </row>
    <row r="5506" spans="3:18" s="6" customFormat="1" ht="12.75"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7"/>
      <c r="R5506" s="7"/>
    </row>
    <row r="5507" spans="3:18" s="6" customFormat="1" ht="12.75"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7"/>
      <c r="R5507" s="7"/>
    </row>
    <row r="5508" spans="3:18" s="6" customFormat="1" ht="12.75"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7"/>
      <c r="R5508" s="7"/>
    </row>
    <row r="5509" spans="3:18" s="6" customFormat="1" ht="12.75"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7"/>
      <c r="R5509" s="7"/>
    </row>
    <row r="5510" spans="3:18" s="6" customFormat="1" ht="12.75"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7"/>
      <c r="R5510" s="7"/>
    </row>
    <row r="5511" spans="3:18" s="6" customFormat="1" ht="12.75"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7"/>
      <c r="R5511" s="7"/>
    </row>
    <row r="5512" spans="3:18" s="6" customFormat="1" ht="12.75"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7"/>
      <c r="R5512" s="7"/>
    </row>
    <row r="5513" spans="3:18" s="6" customFormat="1" ht="12.75"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7"/>
      <c r="R5513" s="7"/>
    </row>
    <row r="5514" spans="3:18" s="6" customFormat="1" ht="12.75"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7"/>
      <c r="R5514" s="7"/>
    </row>
    <row r="5515" spans="3:18" s="6" customFormat="1" ht="12.75"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7"/>
      <c r="R5515" s="7"/>
    </row>
    <row r="5516" spans="3:18" s="6" customFormat="1" ht="12.75"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7"/>
      <c r="R5516" s="7"/>
    </row>
    <row r="5517" spans="3:18" s="6" customFormat="1" ht="12.75"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7"/>
      <c r="R5517" s="7"/>
    </row>
    <row r="5518" spans="3:18" s="6" customFormat="1" ht="12.75"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7"/>
      <c r="R5518" s="7"/>
    </row>
    <row r="5519" spans="3:18" s="6" customFormat="1" ht="12.75"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7"/>
      <c r="R5519" s="7"/>
    </row>
    <row r="5520" spans="3:18" s="6" customFormat="1" ht="12.75"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7"/>
      <c r="R5520" s="7"/>
    </row>
    <row r="5521" spans="3:18" s="6" customFormat="1" ht="12.75"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7"/>
      <c r="R5521" s="7"/>
    </row>
    <row r="5522" spans="3:18" s="6" customFormat="1" ht="12.75"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7"/>
      <c r="R5522" s="7"/>
    </row>
    <row r="5523" spans="3:18" s="6" customFormat="1" ht="12.75"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7"/>
      <c r="R5523" s="7"/>
    </row>
    <row r="5524" spans="3:18" s="6" customFormat="1" ht="12.75"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7"/>
      <c r="R5524" s="7"/>
    </row>
    <row r="5525" spans="3:18" s="6" customFormat="1" ht="12.75"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7"/>
      <c r="R5525" s="7"/>
    </row>
    <row r="5526" spans="3:18" s="6" customFormat="1" ht="12.75"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7"/>
      <c r="R5526" s="7"/>
    </row>
    <row r="5527" spans="3:18" s="6" customFormat="1" ht="12.75"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7"/>
      <c r="R5527" s="7"/>
    </row>
    <row r="5528" spans="3:18" s="6" customFormat="1" ht="12.75"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7"/>
      <c r="R5528" s="7"/>
    </row>
    <row r="5529" spans="3:18" s="6" customFormat="1" ht="12.75"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7"/>
      <c r="R5529" s="7"/>
    </row>
    <row r="5530" spans="3:18" s="6" customFormat="1" ht="12.75"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7"/>
      <c r="R5530" s="7"/>
    </row>
    <row r="5531" spans="3:18" s="6" customFormat="1" ht="12.75"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7"/>
      <c r="R5531" s="7"/>
    </row>
    <row r="5532" spans="3:18" s="6" customFormat="1" ht="12.75"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7"/>
      <c r="R5532" s="7"/>
    </row>
    <row r="5533" spans="3:18" s="6" customFormat="1" ht="12.75"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7"/>
      <c r="R5533" s="7"/>
    </row>
    <row r="5534" spans="3:18" s="6" customFormat="1" ht="12.75"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7"/>
      <c r="R5534" s="7"/>
    </row>
    <row r="5535" spans="3:18" s="6" customFormat="1" ht="12.75"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7"/>
      <c r="R5535" s="7"/>
    </row>
    <row r="5536" spans="3:18" s="6" customFormat="1" ht="12.75"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7"/>
      <c r="R5536" s="7"/>
    </row>
    <row r="5537" spans="3:18" s="6" customFormat="1" ht="12.75"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7"/>
      <c r="R5537" s="7"/>
    </row>
    <row r="5538" spans="3:18" s="6" customFormat="1" ht="12.75"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7"/>
      <c r="R5538" s="7"/>
    </row>
    <row r="5539" spans="3:18" s="6" customFormat="1" ht="12.75"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7"/>
      <c r="R5539" s="7"/>
    </row>
    <row r="5540" spans="3:18" s="6" customFormat="1" ht="12.75"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7"/>
      <c r="R5540" s="7"/>
    </row>
    <row r="5541" spans="3:18" s="6" customFormat="1" ht="12.75"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7"/>
      <c r="R5541" s="7"/>
    </row>
    <row r="5542" spans="3:18" s="6" customFormat="1" ht="12.75"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7"/>
      <c r="R5542" s="7"/>
    </row>
    <row r="5543" spans="3:18" s="6" customFormat="1" ht="12.75"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7"/>
      <c r="R5543" s="7"/>
    </row>
    <row r="5544" spans="3:18" s="6" customFormat="1" ht="12.75"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7"/>
      <c r="R5544" s="7"/>
    </row>
    <row r="5545" spans="3:18" s="6" customFormat="1" ht="12.75"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7"/>
      <c r="R5545" s="7"/>
    </row>
    <row r="5546" spans="3:18" s="6" customFormat="1" ht="12.75"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7"/>
      <c r="R5546" s="7"/>
    </row>
    <row r="5547" spans="3:18" s="6" customFormat="1" ht="12.75"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7"/>
      <c r="R5547" s="7"/>
    </row>
    <row r="5548" spans="3:18" s="6" customFormat="1" ht="12.75"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7"/>
      <c r="R5548" s="7"/>
    </row>
    <row r="5549" spans="3:18" s="6" customFormat="1" ht="12.75"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7"/>
      <c r="R5549" s="7"/>
    </row>
    <row r="5550" spans="3:18" s="6" customFormat="1" ht="12.75"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7"/>
      <c r="R5550" s="7"/>
    </row>
    <row r="5551" spans="3:18" s="6" customFormat="1" ht="12.75"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7"/>
      <c r="R5551" s="7"/>
    </row>
    <row r="5552" spans="3:18" s="6" customFormat="1" ht="12.75"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7"/>
      <c r="R5552" s="7"/>
    </row>
    <row r="5553" spans="3:18" s="6" customFormat="1" ht="12.75"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7"/>
      <c r="R5553" s="7"/>
    </row>
    <row r="5554" spans="3:18" s="6" customFormat="1" ht="12.75"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7"/>
      <c r="R5554" s="7"/>
    </row>
    <row r="5555" spans="3:18" s="6" customFormat="1" ht="12.75"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7"/>
      <c r="R5555" s="7"/>
    </row>
    <row r="5556" spans="3:18" s="6" customFormat="1" ht="12.75"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7"/>
      <c r="R5556" s="7"/>
    </row>
    <row r="5557" spans="3:18" s="6" customFormat="1" ht="12.75"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7"/>
      <c r="R5557" s="7"/>
    </row>
    <row r="5558" spans="3:18" s="6" customFormat="1" ht="12.75"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7"/>
      <c r="R5558" s="7"/>
    </row>
    <row r="5559" spans="3:18" s="6" customFormat="1" ht="12.75"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7"/>
      <c r="R5559" s="7"/>
    </row>
    <row r="5560" spans="3:18" s="6" customFormat="1" ht="12.75"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7"/>
      <c r="R5560" s="7"/>
    </row>
    <row r="5561" spans="3:18" s="6" customFormat="1" ht="12.75"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7"/>
      <c r="R5561" s="7"/>
    </row>
    <row r="5562" spans="3:18" s="6" customFormat="1" ht="12.75"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7"/>
      <c r="R5562" s="7"/>
    </row>
    <row r="5563" spans="3:18" s="6" customFormat="1" ht="12.75"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7"/>
      <c r="R5563" s="7"/>
    </row>
    <row r="5564" spans="3:18" s="6" customFormat="1" ht="12.75"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7"/>
      <c r="R5564" s="7"/>
    </row>
    <row r="5565" spans="3:18" s="6" customFormat="1" ht="12.75"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7"/>
      <c r="R5565" s="7"/>
    </row>
    <row r="5566" spans="3:18" s="6" customFormat="1" ht="12.75"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7"/>
      <c r="R5566" s="7"/>
    </row>
    <row r="5567" spans="3:18" s="6" customFormat="1" ht="12.75"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7"/>
      <c r="R5567" s="7"/>
    </row>
    <row r="5568" spans="3:18" s="6" customFormat="1" ht="12.75"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7"/>
      <c r="R5568" s="7"/>
    </row>
    <row r="5569" spans="3:18" s="6" customFormat="1" ht="12.75"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7"/>
      <c r="R5569" s="7"/>
    </row>
    <row r="5570" spans="3:18" s="6" customFormat="1" ht="12.75"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7"/>
      <c r="R5570" s="7"/>
    </row>
    <row r="5571" spans="3:18" s="6" customFormat="1" ht="12.75"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7"/>
      <c r="R5571" s="7"/>
    </row>
    <row r="5572" spans="3:18" s="6" customFormat="1" ht="12.75"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7"/>
      <c r="R5572" s="7"/>
    </row>
    <row r="5573" spans="3:18" s="6" customFormat="1" ht="12.75"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7"/>
      <c r="R5573" s="7"/>
    </row>
    <row r="5574" spans="3:18" s="6" customFormat="1" ht="12.75"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7"/>
      <c r="R5574" s="7"/>
    </row>
    <row r="5575" spans="3:18" s="6" customFormat="1" ht="12.75"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7"/>
      <c r="R5575" s="7"/>
    </row>
    <row r="5576" spans="3:18" s="6" customFormat="1" ht="12.75"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7"/>
      <c r="R5576" s="7"/>
    </row>
    <row r="5577" spans="3:18" s="6" customFormat="1" ht="12.75"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7"/>
      <c r="R5577" s="7"/>
    </row>
    <row r="5578" spans="3:18" s="6" customFormat="1" ht="12.75"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7"/>
      <c r="R5578" s="7"/>
    </row>
    <row r="5579" spans="3:18" s="6" customFormat="1" ht="12.75"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7"/>
      <c r="R5579" s="7"/>
    </row>
    <row r="5580" spans="3:18" s="6" customFormat="1" ht="12.75"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7"/>
      <c r="R5580" s="7"/>
    </row>
    <row r="5581" spans="3:18" s="6" customFormat="1" ht="12.75"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7"/>
      <c r="R5581" s="7"/>
    </row>
    <row r="5582" spans="3:18" s="6" customFormat="1" ht="12.75"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7"/>
      <c r="R5582" s="7"/>
    </row>
    <row r="5583" spans="3:18" s="6" customFormat="1" ht="12.75"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7"/>
      <c r="R5583" s="7"/>
    </row>
    <row r="5584" spans="3:18" s="6" customFormat="1" ht="12.75"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7"/>
      <c r="R5584" s="7"/>
    </row>
    <row r="5585" spans="3:18" s="6" customFormat="1" ht="12.75"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7"/>
      <c r="R5585" s="7"/>
    </row>
    <row r="5586" spans="3:18" s="6" customFormat="1" ht="12.75"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7"/>
      <c r="R5586" s="7"/>
    </row>
    <row r="5587" spans="3:18" s="6" customFormat="1" ht="12.75"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7"/>
      <c r="R5587" s="7"/>
    </row>
    <row r="5588" spans="3:18" s="6" customFormat="1" ht="12.75"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7"/>
      <c r="R5588" s="7"/>
    </row>
    <row r="5589" spans="3:18" s="6" customFormat="1" ht="12.75"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7"/>
      <c r="R5589" s="7"/>
    </row>
    <row r="5590" spans="3:18" s="6" customFormat="1" ht="12.75"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7"/>
      <c r="R5590" s="7"/>
    </row>
    <row r="5591" spans="3:18" s="6" customFormat="1" ht="12.75"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7"/>
      <c r="R5591" s="7"/>
    </row>
    <row r="5592" spans="3:18" s="6" customFormat="1" ht="12.75"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7"/>
      <c r="R5592" s="7"/>
    </row>
    <row r="5593" spans="3:18" s="6" customFormat="1" ht="12.75"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7"/>
      <c r="R5593" s="7"/>
    </row>
    <row r="5594" spans="3:18" s="6" customFormat="1" ht="12.75"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7"/>
      <c r="R5594" s="7"/>
    </row>
    <row r="5595" spans="3:18" s="6" customFormat="1" ht="12.75"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7"/>
      <c r="R5595" s="7"/>
    </row>
    <row r="5596" spans="3:18" s="6" customFormat="1" ht="12.75"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7"/>
      <c r="R5596" s="7"/>
    </row>
    <row r="5597" spans="3:18" s="6" customFormat="1" ht="12.75"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7"/>
      <c r="R5597" s="7"/>
    </row>
    <row r="5598" spans="3:18" s="6" customFormat="1" ht="12.75"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7"/>
      <c r="R5598" s="7"/>
    </row>
    <row r="5599" spans="3:18" s="6" customFormat="1" ht="12.75"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7"/>
      <c r="R5599" s="7"/>
    </row>
    <row r="5600" spans="3:18" s="6" customFormat="1" ht="12.75"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7"/>
      <c r="R5600" s="7"/>
    </row>
    <row r="5601" spans="3:18" s="6" customFormat="1" ht="12.75"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7"/>
      <c r="R5601" s="7"/>
    </row>
    <row r="5602" spans="3:18" s="6" customFormat="1" ht="12.75"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7"/>
      <c r="R5602" s="7"/>
    </row>
    <row r="5603" spans="3:18" s="6" customFormat="1" ht="12.75"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7"/>
      <c r="R5603" s="7"/>
    </row>
    <row r="5604" spans="3:18" s="6" customFormat="1" ht="12.75"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7"/>
      <c r="R5604" s="7"/>
    </row>
    <row r="5605" spans="3:18" s="6" customFormat="1" ht="12.75"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7"/>
      <c r="R5605" s="7"/>
    </row>
    <row r="5606" spans="3:18" s="6" customFormat="1" ht="12.75"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7"/>
      <c r="R5606" s="7"/>
    </row>
    <row r="5607" spans="3:18" s="6" customFormat="1" ht="12.75"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7"/>
      <c r="R5607" s="7"/>
    </row>
    <row r="5608" spans="3:18" s="6" customFormat="1" ht="12.75"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7"/>
      <c r="R5608" s="7"/>
    </row>
    <row r="5609" spans="3:18" s="6" customFormat="1" ht="12.75"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7"/>
      <c r="R5609" s="7"/>
    </row>
    <row r="5610" spans="3:18" s="6" customFormat="1" ht="12.75"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7"/>
      <c r="R5610" s="7"/>
    </row>
    <row r="5611" spans="3:18" s="6" customFormat="1" ht="12.75"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7"/>
      <c r="R5611" s="7"/>
    </row>
    <row r="5612" spans="3:18" s="6" customFormat="1" ht="12.75"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7"/>
      <c r="R5612" s="7"/>
    </row>
    <row r="5613" spans="3:18" s="6" customFormat="1" ht="12.75"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7"/>
      <c r="R5613" s="7"/>
    </row>
    <row r="5614" spans="3:18" s="6" customFormat="1" ht="12.75"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7"/>
      <c r="R5614" s="7"/>
    </row>
    <row r="5615" spans="3:18" s="6" customFormat="1" ht="12.75"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7"/>
      <c r="R5615" s="7"/>
    </row>
    <row r="5616" spans="3:18" s="6" customFormat="1" ht="12.75"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7"/>
      <c r="R5616" s="7"/>
    </row>
    <row r="5617" spans="3:18" s="6" customFormat="1" ht="12.75"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7"/>
      <c r="R5617" s="7"/>
    </row>
    <row r="5618" spans="3:18" s="6" customFormat="1" ht="12.75"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7"/>
      <c r="R5618" s="7"/>
    </row>
    <row r="5619" spans="3:18" s="6" customFormat="1" ht="12.75"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7"/>
      <c r="R5619" s="7"/>
    </row>
    <row r="5620" spans="3:18" s="6" customFormat="1" ht="12.75"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7"/>
      <c r="R5620" s="7"/>
    </row>
    <row r="5621" spans="3:18" s="6" customFormat="1" ht="12.75"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7"/>
      <c r="R5621" s="7"/>
    </row>
    <row r="5622" spans="3:18" s="6" customFormat="1" ht="12.75"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7"/>
      <c r="R5622" s="7"/>
    </row>
    <row r="5623" spans="3:18" s="6" customFormat="1" ht="12.75"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7"/>
      <c r="R5623" s="7"/>
    </row>
    <row r="5624" spans="3:18" s="6" customFormat="1" ht="12.75"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7"/>
      <c r="R5624" s="7"/>
    </row>
    <row r="5625" spans="3:18" s="6" customFormat="1" ht="12.75"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7"/>
      <c r="R5625" s="7"/>
    </row>
    <row r="5626" spans="3:18" s="6" customFormat="1" ht="12.75"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7"/>
      <c r="R5626" s="7"/>
    </row>
    <row r="5627" spans="3:18" s="6" customFormat="1" ht="12.75"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7"/>
      <c r="R5627" s="7"/>
    </row>
    <row r="5628" spans="3:18" s="6" customFormat="1" ht="12.75"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7"/>
      <c r="R5628" s="7"/>
    </row>
    <row r="5629" spans="3:18" s="6" customFormat="1" ht="12.75"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7"/>
      <c r="R5629" s="7"/>
    </row>
    <row r="5630" spans="3:18" s="6" customFormat="1" ht="12.75"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7"/>
      <c r="R5630" s="7"/>
    </row>
    <row r="5631" spans="3:18" s="6" customFormat="1" ht="12.75"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7"/>
      <c r="R5631" s="7"/>
    </row>
    <row r="5632" spans="3:18" s="6" customFormat="1" ht="12.75"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7"/>
      <c r="R5632" s="7"/>
    </row>
    <row r="5633" spans="3:18" s="6" customFormat="1" ht="12.75"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7"/>
      <c r="R5633" s="7"/>
    </row>
    <row r="5634" spans="3:18" s="6" customFormat="1" ht="12.75"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7"/>
      <c r="R5634" s="7"/>
    </row>
    <row r="5635" spans="3:18" s="6" customFormat="1" ht="12.75"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7"/>
      <c r="R5635" s="7"/>
    </row>
    <row r="5636" spans="3:18" s="6" customFormat="1" ht="12.75"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7"/>
      <c r="R5636" s="7"/>
    </row>
    <row r="5637" spans="3:18" s="6" customFormat="1" ht="12.75"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7"/>
      <c r="R5637" s="7"/>
    </row>
    <row r="5638" spans="3:18" s="6" customFormat="1" ht="12.75"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7"/>
      <c r="R5638" s="7"/>
    </row>
    <row r="5639" spans="3:18" s="6" customFormat="1" ht="12.75"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7"/>
      <c r="R5639" s="7"/>
    </row>
    <row r="5640" spans="3:18" s="6" customFormat="1" ht="12.75"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7"/>
      <c r="R5640" s="7"/>
    </row>
    <row r="5641" spans="3:18" s="6" customFormat="1" ht="12.75"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7"/>
      <c r="R5641" s="7"/>
    </row>
    <row r="5642" spans="3:18" s="6" customFormat="1" ht="12.75"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7"/>
      <c r="R5642" s="7"/>
    </row>
    <row r="5643" spans="3:18" s="6" customFormat="1" ht="12.75"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7"/>
      <c r="R5643" s="7"/>
    </row>
    <row r="5644" spans="3:18" s="6" customFormat="1" ht="12.75"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7"/>
      <c r="R5644" s="7"/>
    </row>
    <row r="5645" spans="3:18" s="6" customFormat="1" ht="12.75"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7"/>
      <c r="R5645" s="7"/>
    </row>
    <row r="5646" spans="3:18" s="6" customFormat="1" ht="12.75"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7"/>
      <c r="R5646" s="7"/>
    </row>
    <row r="5647" spans="3:18" s="6" customFormat="1" ht="12.75"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7"/>
      <c r="R5647" s="7"/>
    </row>
    <row r="5648" spans="3:18" s="6" customFormat="1" ht="12.75"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7"/>
      <c r="R5648" s="7"/>
    </row>
    <row r="5649" spans="3:18" s="6" customFormat="1" ht="12.75"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7"/>
      <c r="R5649" s="7"/>
    </row>
    <row r="5650" spans="3:18" s="6" customFormat="1" ht="12.75"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7"/>
      <c r="R5650" s="7"/>
    </row>
    <row r="5651" spans="3:18" s="6" customFormat="1" ht="12.75"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7"/>
      <c r="R5651" s="7"/>
    </row>
    <row r="5652" spans="3:18" s="6" customFormat="1" ht="12.75"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7"/>
      <c r="R5652" s="7"/>
    </row>
    <row r="5653" spans="3:18" s="6" customFormat="1" ht="12.75"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7"/>
      <c r="R5653" s="7"/>
    </row>
    <row r="5654" spans="3:18" s="6" customFormat="1" ht="12.75"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7"/>
      <c r="R5654" s="7"/>
    </row>
    <row r="5655" spans="3:18" s="6" customFormat="1" ht="12.75"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7"/>
      <c r="R5655" s="7"/>
    </row>
    <row r="5656" spans="3:18" s="6" customFormat="1" ht="12.75"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7"/>
      <c r="R5656" s="7"/>
    </row>
    <row r="5657" spans="3:18" s="6" customFormat="1" ht="12.75"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7"/>
      <c r="R5657" s="7"/>
    </row>
    <row r="5658" spans="3:18" s="6" customFormat="1" ht="12.75"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7"/>
      <c r="R5658" s="7"/>
    </row>
    <row r="5659" spans="3:18" s="6" customFormat="1" ht="12.75"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7"/>
      <c r="R5659" s="7"/>
    </row>
    <row r="5660" spans="3:18" s="6" customFormat="1" ht="12.75"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7"/>
      <c r="R5660" s="7"/>
    </row>
    <row r="5661" spans="3:18" s="6" customFormat="1" ht="12.75"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7"/>
      <c r="R5661" s="7"/>
    </row>
    <row r="5662" spans="3:18" s="6" customFormat="1" ht="12.75"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7"/>
      <c r="R5662" s="7"/>
    </row>
    <row r="5663" spans="3:18" s="6" customFormat="1" ht="12.75"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7"/>
      <c r="R5663" s="7"/>
    </row>
    <row r="5664" spans="3:18" s="6" customFormat="1" ht="12.75"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7"/>
      <c r="R5664" s="7"/>
    </row>
    <row r="5665" spans="3:18" s="6" customFormat="1" ht="12.75"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7"/>
      <c r="R5665" s="7"/>
    </row>
    <row r="5666" spans="3:18" s="6" customFormat="1" ht="12.75"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7"/>
      <c r="R5666" s="7"/>
    </row>
    <row r="5667" spans="3:18" s="6" customFormat="1" ht="12.75"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7"/>
      <c r="R5667" s="7"/>
    </row>
    <row r="5668" spans="3:18" s="6" customFormat="1" ht="12.75"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7"/>
      <c r="R5668" s="7"/>
    </row>
    <row r="5669" spans="3:18" s="6" customFormat="1" ht="12.75"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7"/>
      <c r="R5669" s="7"/>
    </row>
    <row r="5670" spans="3:18" s="6" customFormat="1" ht="12.75"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7"/>
      <c r="R5670" s="7"/>
    </row>
    <row r="5671" spans="3:18" s="6" customFormat="1" ht="12.75"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7"/>
      <c r="R5671" s="7"/>
    </row>
    <row r="5672" spans="3:18" s="6" customFormat="1" ht="12.75"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7"/>
      <c r="R5672" s="7"/>
    </row>
    <row r="5673" spans="3:18" s="6" customFormat="1" ht="12.75"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7"/>
      <c r="R5673" s="7"/>
    </row>
    <row r="5674" spans="3:18" s="6" customFormat="1" ht="12.75"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7"/>
      <c r="R5674" s="7"/>
    </row>
    <row r="5675" spans="3:18" s="6" customFormat="1" ht="12.75"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7"/>
      <c r="R5675" s="7"/>
    </row>
    <row r="5676" spans="3:18" s="6" customFormat="1" ht="12.75"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7"/>
      <c r="R5676" s="7"/>
    </row>
    <row r="5677" spans="3:18" s="6" customFormat="1" ht="12.75"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7"/>
      <c r="R5677" s="7"/>
    </row>
    <row r="5678" spans="3:18" s="6" customFormat="1" ht="12.75"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7"/>
      <c r="R5678" s="7"/>
    </row>
    <row r="5679" spans="3:18" s="6" customFormat="1" ht="12.75"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7"/>
      <c r="R5679" s="7"/>
    </row>
    <row r="5680" spans="3:18" s="6" customFormat="1" ht="12.75"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7"/>
      <c r="R5680" s="7"/>
    </row>
    <row r="5681" spans="3:18" s="6" customFormat="1" ht="12.75"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7"/>
      <c r="R5681" s="7"/>
    </row>
    <row r="5682" spans="3:18" s="6" customFormat="1" ht="12.75"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7"/>
      <c r="R5682" s="7"/>
    </row>
    <row r="5683" spans="3:18" s="6" customFormat="1" ht="12.75"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7"/>
      <c r="R5683" s="7"/>
    </row>
    <row r="5684" spans="3:18" s="6" customFormat="1" ht="12.75"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7"/>
      <c r="R5684" s="7"/>
    </row>
    <row r="5685" spans="3:18" s="6" customFormat="1" ht="12.75"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7"/>
      <c r="R5685" s="7"/>
    </row>
    <row r="5686" spans="3:18" s="6" customFormat="1" ht="12.75"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7"/>
      <c r="R5686" s="7"/>
    </row>
    <row r="5687" spans="3:18" s="6" customFormat="1" ht="12.75"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7"/>
      <c r="R5687" s="7"/>
    </row>
    <row r="5688" spans="3:18" s="6" customFormat="1" ht="12.75"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7"/>
      <c r="R5688" s="7"/>
    </row>
    <row r="5689" spans="3:18" s="6" customFormat="1" ht="12.75"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7"/>
      <c r="R5689" s="7"/>
    </row>
    <row r="5690" spans="3:18" s="6" customFormat="1" ht="12.75"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7"/>
      <c r="R5690" s="7"/>
    </row>
    <row r="5691" spans="3:18" s="6" customFormat="1" ht="12.75"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7"/>
      <c r="R5691" s="7"/>
    </row>
    <row r="5692" spans="3:18" s="6" customFormat="1" ht="12.75"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7"/>
      <c r="R5692" s="7"/>
    </row>
    <row r="5693" spans="3:18" s="6" customFormat="1" ht="12.75"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7"/>
      <c r="R5693" s="7"/>
    </row>
    <row r="5694" spans="3:18" s="6" customFormat="1" ht="12.75"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7"/>
      <c r="R5694" s="7"/>
    </row>
    <row r="5695" spans="3:18" s="6" customFormat="1" ht="12.75"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7"/>
      <c r="R5695" s="7"/>
    </row>
    <row r="5696" spans="3:18" s="6" customFormat="1" ht="12.75"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7"/>
      <c r="R5696" s="7"/>
    </row>
    <row r="5697" spans="3:18" s="6" customFormat="1" ht="12.75"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7"/>
      <c r="R5697" s="7"/>
    </row>
    <row r="5698" spans="3:18" s="6" customFormat="1" ht="12.75"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7"/>
      <c r="R5698" s="7"/>
    </row>
    <row r="5699" spans="3:18" s="6" customFormat="1" ht="12.75"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7"/>
      <c r="R5699" s="7"/>
    </row>
    <row r="5700" spans="3:18" s="6" customFormat="1" ht="12.75"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7"/>
      <c r="R5700" s="7"/>
    </row>
    <row r="5701" spans="3:18" s="6" customFormat="1" ht="12.75"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7"/>
      <c r="R5701" s="7"/>
    </row>
    <row r="5702" spans="3:18" s="6" customFormat="1" ht="12.75"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7"/>
      <c r="R5702" s="7"/>
    </row>
    <row r="5703" spans="3:18" s="6" customFormat="1" ht="12.75"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7"/>
      <c r="R5703" s="7"/>
    </row>
    <row r="5704" spans="3:18" s="6" customFormat="1" ht="12.75"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7"/>
      <c r="R5704" s="7"/>
    </row>
    <row r="5705" spans="3:18" s="6" customFormat="1" ht="12.75"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7"/>
      <c r="R5705" s="7"/>
    </row>
    <row r="5706" spans="3:18" s="6" customFormat="1" ht="12.75"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7"/>
      <c r="R5706" s="7"/>
    </row>
    <row r="5707" spans="3:18" s="6" customFormat="1" ht="12.75"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7"/>
      <c r="R5707" s="7"/>
    </row>
    <row r="5708" spans="3:18" s="6" customFormat="1" ht="12.75"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7"/>
      <c r="R5708" s="7"/>
    </row>
    <row r="5709" spans="3:18" s="6" customFormat="1" ht="12.75"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7"/>
      <c r="R5709" s="7"/>
    </row>
    <row r="5710" spans="3:18" s="6" customFormat="1" ht="12.75"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7"/>
      <c r="R5710" s="7"/>
    </row>
    <row r="5711" spans="3:18" s="6" customFormat="1" ht="12.75"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7"/>
      <c r="R5711" s="7"/>
    </row>
    <row r="5712" spans="3:18" s="6" customFormat="1" ht="12.75"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7"/>
      <c r="R5712" s="7"/>
    </row>
    <row r="5713" spans="3:18" s="6" customFormat="1" ht="12.75"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7"/>
      <c r="R5713" s="7"/>
    </row>
    <row r="5714" spans="3:18" s="6" customFormat="1" ht="12.75"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7"/>
      <c r="R5714" s="7"/>
    </row>
    <row r="5715" spans="3:18" s="6" customFormat="1" ht="12.75"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7"/>
      <c r="R5715" s="7"/>
    </row>
    <row r="5716" spans="3:18" s="6" customFormat="1" ht="12.75"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7"/>
      <c r="R5716" s="7"/>
    </row>
    <row r="5717" spans="3:18" s="6" customFormat="1" ht="12.75"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7"/>
      <c r="R5717" s="7"/>
    </row>
    <row r="5718" spans="3:18" s="6" customFormat="1" ht="12.75"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7"/>
      <c r="R5718" s="7"/>
    </row>
    <row r="5719" spans="3:18" s="6" customFormat="1" ht="12.75"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7"/>
      <c r="R5719" s="7"/>
    </row>
    <row r="5720" spans="3:18" s="6" customFormat="1" ht="12.75"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7"/>
      <c r="R5720" s="7"/>
    </row>
    <row r="5721" spans="3:18" s="6" customFormat="1" ht="12.75"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7"/>
      <c r="R5721" s="7"/>
    </row>
    <row r="5722" spans="3:18" s="6" customFormat="1" ht="12.75"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7"/>
      <c r="R5722" s="7"/>
    </row>
    <row r="5723" spans="3:18" s="6" customFormat="1" ht="12.75"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7"/>
      <c r="R5723" s="7"/>
    </row>
    <row r="5724" spans="3:18" s="6" customFormat="1" ht="12.75"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7"/>
      <c r="R5724" s="7"/>
    </row>
    <row r="5725" spans="3:18" s="6" customFormat="1" ht="12.75"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7"/>
      <c r="R5725" s="7"/>
    </row>
    <row r="5726" spans="3:18" s="6" customFormat="1" ht="12.75"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7"/>
      <c r="R5726" s="7"/>
    </row>
    <row r="5727" spans="3:18" s="6" customFormat="1" ht="12.75"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7"/>
      <c r="R5727" s="7"/>
    </row>
    <row r="5728" spans="3:18" s="6" customFormat="1" ht="12.75"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7"/>
      <c r="R5728" s="7"/>
    </row>
    <row r="5729" spans="3:18" s="6" customFormat="1" ht="12.75"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7"/>
      <c r="R5729" s="7"/>
    </row>
    <row r="5730" spans="3:18" s="6" customFormat="1" ht="12.75"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7"/>
      <c r="R5730" s="7"/>
    </row>
    <row r="5731" spans="3:18" s="6" customFormat="1" ht="12.75"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7"/>
      <c r="R5731" s="7"/>
    </row>
    <row r="5732" spans="3:18" s="6" customFormat="1" ht="12.75"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7"/>
      <c r="R5732" s="7"/>
    </row>
    <row r="5733" spans="3:18" s="6" customFormat="1" ht="12.75"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7"/>
      <c r="R5733" s="7"/>
    </row>
    <row r="5734" spans="3:18" s="6" customFormat="1" ht="12.75"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7"/>
      <c r="R5734" s="7"/>
    </row>
    <row r="5735" spans="3:18" s="6" customFormat="1" ht="12.75"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7"/>
      <c r="R5735" s="7"/>
    </row>
    <row r="5736" spans="3:18" s="6" customFormat="1" ht="12.75"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7"/>
      <c r="R5736" s="7"/>
    </row>
    <row r="5737" spans="3:18" s="6" customFormat="1" ht="12.75"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7"/>
      <c r="R5737" s="7"/>
    </row>
    <row r="5738" spans="3:18" s="6" customFormat="1" ht="12.75"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7"/>
      <c r="R5738" s="7"/>
    </row>
    <row r="5739" spans="3:18" s="6" customFormat="1" ht="12.75"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7"/>
      <c r="R5739" s="7"/>
    </row>
    <row r="5740" spans="3:18" s="6" customFormat="1" ht="12.75"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7"/>
      <c r="R5740" s="7"/>
    </row>
    <row r="5741" spans="3:18" s="6" customFormat="1" ht="12.75"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7"/>
      <c r="R5741" s="7"/>
    </row>
    <row r="5742" spans="3:18" s="6" customFormat="1" ht="12.75"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7"/>
      <c r="R5742" s="7"/>
    </row>
    <row r="5743" spans="3:18" s="6" customFormat="1" ht="12.75"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7"/>
      <c r="R5743" s="7"/>
    </row>
    <row r="5744" spans="3:18" s="6" customFormat="1" ht="12.75"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7"/>
      <c r="R5744" s="7"/>
    </row>
    <row r="5745" spans="3:18" s="6" customFormat="1" ht="12.75"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7"/>
      <c r="R5745" s="7"/>
    </row>
    <row r="5746" spans="3:18" s="6" customFormat="1" ht="12.75"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7"/>
      <c r="R5746" s="7"/>
    </row>
    <row r="5747" spans="3:18" s="6" customFormat="1" ht="12.75"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7"/>
      <c r="R5747" s="7"/>
    </row>
    <row r="5748" spans="3:18" s="6" customFormat="1" ht="12.75"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7"/>
      <c r="R5748" s="7"/>
    </row>
    <row r="5749" spans="3:18" s="6" customFormat="1" ht="12.75"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7"/>
      <c r="R5749" s="7"/>
    </row>
    <row r="5750" spans="3:18" s="6" customFormat="1" ht="12.75"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7"/>
      <c r="R5750" s="7"/>
    </row>
    <row r="5751" spans="3:18" s="6" customFormat="1" ht="12.75"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7"/>
      <c r="R5751" s="7"/>
    </row>
    <row r="5752" spans="3:18" s="6" customFormat="1" ht="12.75"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7"/>
      <c r="R5752" s="7"/>
    </row>
    <row r="5753" spans="3:18" s="6" customFormat="1" ht="12.75"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7"/>
      <c r="R5753" s="7"/>
    </row>
    <row r="5754" spans="3:18" s="6" customFormat="1" ht="12.75"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7"/>
      <c r="R5754" s="7"/>
    </row>
    <row r="5755" spans="3:18" s="6" customFormat="1" ht="12.75"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7"/>
      <c r="R5755" s="7"/>
    </row>
    <row r="5756" spans="3:18" s="6" customFormat="1" ht="12.75"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7"/>
      <c r="R5756" s="7"/>
    </row>
    <row r="5757" spans="3:18" s="6" customFormat="1" ht="12.75"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7"/>
      <c r="R5757" s="7"/>
    </row>
    <row r="5758" spans="3:18" s="6" customFormat="1" ht="12.75"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7"/>
      <c r="R5758" s="7"/>
    </row>
    <row r="5759" spans="3:18" s="6" customFormat="1" ht="12.75"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7"/>
      <c r="R5759" s="7"/>
    </row>
    <row r="5760" spans="3:18" s="6" customFormat="1" ht="12.75"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7"/>
      <c r="R5760" s="7"/>
    </row>
    <row r="5761" spans="3:18" s="6" customFormat="1" ht="12.75"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7"/>
      <c r="R5761" s="7"/>
    </row>
    <row r="5762" spans="3:18" s="6" customFormat="1" ht="12.75"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7"/>
      <c r="R5762" s="7"/>
    </row>
    <row r="5763" spans="3:18" s="6" customFormat="1" ht="12.75"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7"/>
      <c r="R5763" s="7"/>
    </row>
    <row r="5764" spans="3:18" s="6" customFormat="1" ht="12.75"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7"/>
      <c r="R5764" s="7"/>
    </row>
    <row r="5765" spans="3:18" s="6" customFormat="1" ht="12.75"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7"/>
      <c r="R5765" s="7"/>
    </row>
    <row r="5766" spans="3:18" s="6" customFormat="1" ht="12.75"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7"/>
      <c r="R5766" s="7"/>
    </row>
    <row r="5767" spans="3:18" s="6" customFormat="1" ht="12.75"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7"/>
      <c r="R5767" s="7"/>
    </row>
    <row r="5768" spans="3:18" s="6" customFormat="1" ht="12.75"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7"/>
      <c r="R5768" s="7"/>
    </row>
    <row r="5769" spans="3:18" s="6" customFormat="1" ht="12.75"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7"/>
      <c r="R5769" s="7"/>
    </row>
    <row r="5770" spans="3:18" s="6" customFormat="1" ht="12.75"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7"/>
      <c r="R5770" s="7"/>
    </row>
    <row r="5771" spans="3:18" s="6" customFormat="1" ht="12.75"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7"/>
      <c r="R5771" s="7"/>
    </row>
    <row r="5772" spans="3:18" s="6" customFormat="1" ht="12.75"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7"/>
      <c r="R5772" s="7"/>
    </row>
    <row r="5773" spans="3:18" s="6" customFormat="1" ht="12.75"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7"/>
      <c r="R5773" s="7"/>
    </row>
    <row r="5774" spans="3:18" s="6" customFormat="1" ht="12.75"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7"/>
      <c r="R5774" s="7"/>
    </row>
    <row r="5775" spans="3:18" s="6" customFormat="1" ht="12.75"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7"/>
      <c r="R5775" s="7"/>
    </row>
    <row r="5776" spans="3:18" s="6" customFormat="1" ht="12.75"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7"/>
      <c r="R5776" s="7"/>
    </row>
    <row r="5777" spans="3:18" s="6" customFormat="1" ht="12.75"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7"/>
      <c r="R5777" s="7"/>
    </row>
    <row r="5778" spans="3:18" s="6" customFormat="1" ht="12.75"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7"/>
      <c r="R5778" s="7"/>
    </row>
    <row r="5779" spans="3:18" s="6" customFormat="1" ht="12.75"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7"/>
      <c r="R5779" s="7"/>
    </row>
    <row r="5780" spans="3:18" s="6" customFormat="1" ht="12.75"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7"/>
      <c r="R5780" s="7"/>
    </row>
    <row r="5781" spans="3:18" s="6" customFormat="1" ht="12.75"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7"/>
      <c r="R5781" s="7"/>
    </row>
    <row r="5782" spans="3:18" s="6" customFormat="1" ht="12.75"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7"/>
      <c r="R5782" s="7"/>
    </row>
    <row r="5783" spans="3:18" s="6" customFormat="1" ht="12.75"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7"/>
      <c r="R5783" s="7"/>
    </row>
    <row r="5784" spans="3:18" s="6" customFormat="1" ht="12.75"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7"/>
      <c r="R5784" s="7"/>
    </row>
    <row r="5785" spans="3:18" s="6" customFormat="1" ht="12.75"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7"/>
      <c r="R5785" s="7"/>
    </row>
    <row r="5786" spans="3:18" s="6" customFormat="1" ht="12.75"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7"/>
      <c r="R5786" s="7"/>
    </row>
    <row r="5787" spans="3:18" s="6" customFormat="1" ht="12.75"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7"/>
      <c r="R5787" s="7"/>
    </row>
    <row r="5788" spans="3:18" s="6" customFormat="1" ht="12.75"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7"/>
      <c r="R5788" s="7"/>
    </row>
    <row r="5789" spans="3:18" s="6" customFormat="1" ht="12.75"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7"/>
      <c r="R5789" s="7"/>
    </row>
    <row r="5790" spans="3:18" s="6" customFormat="1" ht="12.75"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7"/>
      <c r="R5790" s="7"/>
    </row>
    <row r="5791" spans="3:18" s="6" customFormat="1" ht="12.75"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7"/>
      <c r="R5791" s="7"/>
    </row>
    <row r="5792" spans="3:18" s="6" customFormat="1" ht="12.75"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7"/>
      <c r="R5792" s="7"/>
    </row>
    <row r="5793" spans="3:18" s="6" customFormat="1" ht="12.75"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7"/>
      <c r="R5793" s="7"/>
    </row>
    <row r="5794" spans="3:18" s="6" customFormat="1" ht="12.75"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7"/>
      <c r="R5794" s="7"/>
    </row>
    <row r="5795" spans="3:18" s="6" customFormat="1" ht="12.75"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7"/>
      <c r="R5795" s="7"/>
    </row>
    <row r="5796" spans="3:18" s="6" customFormat="1" ht="12.75"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7"/>
      <c r="R5796" s="7"/>
    </row>
    <row r="5797" spans="3:18" s="6" customFormat="1" ht="12.75"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7"/>
      <c r="R5797" s="7"/>
    </row>
    <row r="5798" spans="3:18" s="6" customFormat="1" ht="12.75"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7"/>
      <c r="R5798" s="7"/>
    </row>
    <row r="5799" spans="3:18" s="6" customFormat="1" ht="12.75"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7"/>
      <c r="R5799" s="7"/>
    </row>
    <row r="5800" spans="3:18" s="6" customFormat="1" ht="12.75"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7"/>
      <c r="R5800" s="7"/>
    </row>
    <row r="5801" spans="3:18" s="6" customFormat="1" ht="12.75"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7"/>
      <c r="R5801" s="7"/>
    </row>
    <row r="5802" spans="3:18" s="6" customFormat="1" ht="12.75"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7"/>
      <c r="R5802" s="7"/>
    </row>
    <row r="5803" spans="3:18" s="6" customFormat="1" ht="12.75"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7"/>
      <c r="R5803" s="7"/>
    </row>
    <row r="5804" spans="3:18" s="6" customFormat="1" ht="12.75"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7"/>
      <c r="R5804" s="7"/>
    </row>
    <row r="5805" spans="3:18" s="6" customFormat="1" ht="12.75"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7"/>
      <c r="R5805" s="7"/>
    </row>
    <row r="5806" spans="3:18" s="6" customFormat="1" ht="12.75"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7"/>
      <c r="R5806" s="7"/>
    </row>
    <row r="5807" spans="3:18" s="6" customFormat="1" ht="12.75"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7"/>
      <c r="R5807" s="7"/>
    </row>
    <row r="5808" spans="3:18" s="6" customFormat="1" ht="12.75"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7"/>
      <c r="R5808" s="7"/>
    </row>
    <row r="5809" spans="3:18" s="6" customFormat="1" ht="12.75"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7"/>
      <c r="R5809" s="7"/>
    </row>
    <row r="5810" spans="3:18" s="6" customFormat="1" ht="12.75"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7"/>
      <c r="R5810" s="7"/>
    </row>
    <row r="5811" spans="3:18" s="6" customFormat="1" ht="12.75"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7"/>
      <c r="R5811" s="7"/>
    </row>
    <row r="5812" spans="3:18" s="6" customFormat="1" ht="12.75"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7"/>
      <c r="R5812" s="7"/>
    </row>
    <row r="5813" spans="3:18" s="6" customFormat="1" ht="12.75"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7"/>
      <c r="R5813" s="7"/>
    </row>
    <row r="5814" spans="3:18" s="6" customFormat="1" ht="12.75"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7"/>
      <c r="R5814" s="7"/>
    </row>
    <row r="5815" spans="3:18" s="6" customFormat="1" ht="12.75"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7"/>
      <c r="R5815" s="7"/>
    </row>
    <row r="5816" spans="3:18" s="6" customFormat="1" ht="12.75"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7"/>
      <c r="R5816" s="7"/>
    </row>
    <row r="5817" spans="3:18" s="6" customFormat="1" ht="12.75"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7"/>
      <c r="R5817" s="7"/>
    </row>
    <row r="5818" spans="3:18" s="6" customFormat="1" ht="12.75"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7"/>
      <c r="R5818" s="7"/>
    </row>
    <row r="5819" spans="3:18" s="6" customFormat="1" ht="12.75"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7"/>
      <c r="R5819" s="7"/>
    </row>
    <row r="5820" spans="3:18" s="6" customFormat="1" ht="12.75"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7"/>
      <c r="R5820" s="7"/>
    </row>
    <row r="5821" spans="3:18" s="6" customFormat="1" ht="12.75"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7"/>
      <c r="R5821" s="7"/>
    </row>
    <row r="5822" spans="3:18" s="6" customFormat="1" ht="12.75"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7"/>
      <c r="R5822" s="7"/>
    </row>
    <row r="5823" spans="3:18" s="6" customFormat="1" ht="12.75"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7"/>
      <c r="R5823" s="7"/>
    </row>
    <row r="5824" spans="3:18" s="6" customFormat="1" ht="12.75"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7"/>
      <c r="R5824" s="7"/>
    </row>
    <row r="5825" spans="3:18" s="6" customFormat="1" ht="12.75"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7"/>
      <c r="R5825" s="7"/>
    </row>
    <row r="5826" spans="3:18" s="6" customFormat="1" ht="12.75"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7"/>
      <c r="R5826" s="7"/>
    </row>
    <row r="5827" spans="3:18" s="6" customFormat="1" ht="12.75"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7"/>
      <c r="R5827" s="7"/>
    </row>
    <row r="5828" spans="3:18" s="6" customFormat="1" ht="12.75"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7"/>
      <c r="R5828" s="7"/>
    </row>
    <row r="5829" spans="3:18" s="6" customFormat="1" ht="12.75"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7"/>
      <c r="R5829" s="7"/>
    </row>
    <row r="5830" spans="3:18" s="6" customFormat="1" ht="12.75"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7"/>
      <c r="R5830" s="7"/>
    </row>
    <row r="5831" spans="3:18" s="6" customFormat="1" ht="12.75"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7"/>
      <c r="R5831" s="7"/>
    </row>
    <row r="5832" spans="3:18" s="6" customFormat="1" ht="12.75"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7"/>
      <c r="R5832" s="7"/>
    </row>
    <row r="5833" spans="3:18" s="6" customFormat="1" ht="12.75"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7"/>
      <c r="R5833" s="7"/>
    </row>
    <row r="5834" spans="3:18" s="6" customFormat="1" ht="12.75"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7"/>
      <c r="R5834" s="7"/>
    </row>
    <row r="5835" spans="3:18" s="6" customFormat="1" ht="12.75"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7"/>
      <c r="R5835" s="7"/>
    </row>
    <row r="5836" spans="3:18" s="6" customFormat="1" ht="12.75"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7"/>
      <c r="R5836" s="7"/>
    </row>
    <row r="5837" spans="3:18" s="6" customFormat="1" ht="12.75"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7"/>
      <c r="R5837" s="7"/>
    </row>
    <row r="5838" spans="3:18" s="6" customFormat="1" ht="12.75"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7"/>
      <c r="R5838" s="7"/>
    </row>
    <row r="5839" spans="3:18" s="6" customFormat="1" ht="12.75"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7"/>
      <c r="R5839" s="7"/>
    </row>
    <row r="5840" spans="3:18" s="6" customFormat="1" ht="12.75"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7"/>
      <c r="R5840" s="7"/>
    </row>
    <row r="5841" spans="3:18" s="6" customFormat="1" ht="12.75"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7"/>
      <c r="R5841" s="7"/>
    </row>
    <row r="5842" spans="3:18" s="6" customFormat="1" ht="12.75"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7"/>
      <c r="R5842" s="7"/>
    </row>
    <row r="5843" spans="3:18" s="6" customFormat="1" ht="12.75"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7"/>
      <c r="R5843" s="7"/>
    </row>
    <row r="5844" spans="3:18" s="6" customFormat="1" ht="12.75"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7"/>
      <c r="R5844" s="7"/>
    </row>
    <row r="5845" spans="3:18" s="6" customFormat="1" ht="12.75"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7"/>
      <c r="R5845" s="7"/>
    </row>
    <row r="5846" spans="3:18" s="6" customFormat="1" ht="12.75"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7"/>
      <c r="R5846" s="7"/>
    </row>
    <row r="5847" spans="3:18" s="6" customFormat="1" ht="12.75"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7"/>
      <c r="R5847" s="7"/>
    </row>
    <row r="5848" spans="3:18" s="6" customFormat="1" ht="12.75"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7"/>
      <c r="R5848" s="7"/>
    </row>
    <row r="5849" spans="3:18" s="6" customFormat="1" ht="12.75"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7"/>
      <c r="R5849" s="7"/>
    </row>
    <row r="5850" spans="3:18" s="6" customFormat="1" ht="12.75"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7"/>
      <c r="R5850" s="7"/>
    </row>
    <row r="5851" spans="3:18" s="6" customFormat="1" ht="12.75"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7"/>
      <c r="R5851" s="7"/>
    </row>
    <row r="5852" spans="3:18" s="6" customFormat="1" ht="12.75"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7"/>
      <c r="R5852" s="7"/>
    </row>
    <row r="5853" spans="3:18" s="6" customFormat="1" ht="12.75"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7"/>
      <c r="R5853" s="7"/>
    </row>
    <row r="5854" spans="3:18" s="6" customFormat="1" ht="12.75"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7"/>
      <c r="R5854" s="7"/>
    </row>
    <row r="5855" spans="3:18" s="6" customFormat="1" ht="12.75"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7"/>
      <c r="R5855" s="7"/>
    </row>
    <row r="5856" spans="3:18" s="6" customFormat="1" ht="12.75"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7"/>
      <c r="R5856" s="7"/>
    </row>
    <row r="5857" spans="3:18" s="6" customFormat="1" ht="12.75"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7"/>
      <c r="R5857" s="7"/>
    </row>
    <row r="5858" spans="3:18" s="6" customFormat="1" ht="12.75"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7"/>
      <c r="R5858" s="7"/>
    </row>
    <row r="5859" spans="3:18" s="6" customFormat="1" ht="12.75"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7"/>
      <c r="R5859" s="7"/>
    </row>
    <row r="5860" spans="3:18" s="6" customFormat="1" ht="12.75"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7"/>
      <c r="R5860" s="7"/>
    </row>
    <row r="5861" spans="3:18" s="6" customFormat="1" ht="12.75"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7"/>
      <c r="R5861" s="7"/>
    </row>
    <row r="5862" spans="3:18" s="6" customFormat="1" ht="12.75"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7"/>
      <c r="R5862" s="7"/>
    </row>
    <row r="5863" spans="3:18" s="6" customFormat="1" ht="12.75"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7"/>
      <c r="R5863" s="7"/>
    </row>
    <row r="5864" spans="3:18" s="6" customFormat="1" ht="12.75"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7"/>
      <c r="R5864" s="7"/>
    </row>
    <row r="5865" spans="3:18" s="6" customFormat="1" ht="12.75"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7"/>
      <c r="R5865" s="7"/>
    </row>
    <row r="5866" spans="3:18" s="6" customFormat="1" ht="12.75"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7"/>
      <c r="R5866" s="7"/>
    </row>
    <row r="5867" spans="3:18" s="6" customFormat="1" ht="12.75"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7"/>
      <c r="R5867" s="7"/>
    </row>
    <row r="5868" spans="3:18" s="6" customFormat="1" ht="12.75"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7"/>
      <c r="R5868" s="7"/>
    </row>
    <row r="5869" spans="3:18" s="6" customFormat="1" ht="12.75"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7"/>
      <c r="R5869" s="7"/>
    </row>
    <row r="5870" spans="3:18" s="6" customFormat="1" ht="12.75"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7"/>
      <c r="R5870" s="7"/>
    </row>
    <row r="5871" spans="3:18" s="6" customFormat="1" ht="12.75"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7"/>
      <c r="R5871" s="7"/>
    </row>
    <row r="5872" spans="3:18" s="6" customFormat="1" ht="12.75"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7"/>
      <c r="R5872" s="7"/>
    </row>
    <row r="5873" spans="3:18" s="6" customFormat="1" ht="12.75"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7"/>
      <c r="R5873" s="7"/>
    </row>
    <row r="5874" spans="3:18" s="6" customFormat="1" ht="12.75"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7"/>
      <c r="R5874" s="7"/>
    </row>
    <row r="5875" spans="3:18" s="6" customFormat="1" ht="12.75"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7"/>
      <c r="R5875" s="7"/>
    </row>
    <row r="5876" spans="3:18" s="6" customFormat="1" ht="12.75"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7"/>
      <c r="R5876" s="7"/>
    </row>
    <row r="5877" spans="3:18" s="6" customFormat="1" ht="12.75"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7"/>
      <c r="R5877" s="7"/>
    </row>
    <row r="5878" spans="3:18" s="6" customFormat="1" ht="12.75"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7"/>
      <c r="R5878" s="7"/>
    </row>
    <row r="5879" spans="3:18" s="6" customFormat="1" ht="12.75"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7"/>
      <c r="R5879" s="7"/>
    </row>
    <row r="5880" spans="3:18" s="6" customFormat="1" ht="12.75"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7"/>
      <c r="R5880" s="7"/>
    </row>
    <row r="5881" spans="3:18" s="6" customFormat="1" ht="12.75"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7"/>
      <c r="R5881" s="7"/>
    </row>
    <row r="5882" spans="3:18" s="6" customFormat="1" ht="12.75"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7"/>
      <c r="R5882" s="7"/>
    </row>
    <row r="5883" spans="3:18" s="6" customFormat="1" ht="12.75"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7"/>
      <c r="R5883" s="7"/>
    </row>
    <row r="5884" spans="3:18" s="6" customFormat="1" ht="12.75"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7"/>
      <c r="R5884" s="7"/>
    </row>
    <row r="5885" spans="3:18" s="6" customFormat="1" ht="12.75"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7"/>
      <c r="R5885" s="7"/>
    </row>
    <row r="5886" spans="3:18" s="6" customFormat="1" ht="12.75"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7"/>
      <c r="R5886" s="7"/>
    </row>
    <row r="5887" spans="3:18" s="6" customFormat="1" ht="12.75"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7"/>
      <c r="R5887" s="7"/>
    </row>
    <row r="5888" spans="3:18" s="6" customFormat="1" ht="12.75"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7"/>
      <c r="R5888" s="7"/>
    </row>
    <row r="5889" spans="3:18" s="6" customFormat="1" ht="12.75"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7"/>
      <c r="R5889" s="7"/>
    </row>
    <row r="5890" spans="3:18" s="6" customFormat="1" ht="12.75"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7"/>
      <c r="R5890" s="7"/>
    </row>
    <row r="5891" spans="3:18" s="6" customFormat="1" ht="12.75"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7"/>
      <c r="R5891" s="7"/>
    </row>
    <row r="5892" spans="3:18" s="6" customFormat="1" ht="12.75"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7"/>
      <c r="R5892" s="7"/>
    </row>
    <row r="5893" spans="3:18" s="6" customFormat="1" ht="12.75"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7"/>
      <c r="R5893" s="7"/>
    </row>
    <row r="5894" spans="3:18" s="6" customFormat="1" ht="12.75"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7"/>
      <c r="R5894" s="7"/>
    </row>
    <row r="5895" spans="3:18" s="6" customFormat="1" ht="12.75"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7"/>
      <c r="R5895" s="7"/>
    </row>
    <row r="5896" spans="3:18" s="6" customFormat="1" ht="12.75"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7"/>
      <c r="R5896" s="7"/>
    </row>
    <row r="5897" spans="3:18" s="6" customFormat="1" ht="12.75"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7"/>
      <c r="R5897" s="7"/>
    </row>
    <row r="5898" spans="3:18" s="6" customFormat="1" ht="12.75"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7"/>
      <c r="R5898" s="7"/>
    </row>
    <row r="5899" spans="3:18" s="6" customFormat="1" ht="12.75"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7"/>
      <c r="R5899" s="7"/>
    </row>
    <row r="5900" spans="3:18" s="6" customFormat="1" ht="12.75"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7"/>
      <c r="R5900" s="7"/>
    </row>
    <row r="5901" spans="3:18" s="6" customFormat="1" ht="12.75"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7"/>
      <c r="R5901" s="7"/>
    </row>
    <row r="5902" spans="3:18" s="6" customFormat="1" ht="12.75"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7"/>
      <c r="R5902" s="7"/>
    </row>
    <row r="5903" spans="3:18" s="6" customFormat="1" ht="12.75"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7"/>
      <c r="R5903" s="7"/>
    </row>
    <row r="5904" spans="3:18" s="6" customFormat="1" ht="12.75"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7"/>
      <c r="R5904" s="7"/>
    </row>
    <row r="5905" spans="3:18" s="6" customFormat="1" ht="12.75"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7"/>
      <c r="R5905" s="7"/>
    </row>
    <row r="5906" spans="3:18" s="6" customFormat="1" ht="12.75"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7"/>
      <c r="R5906" s="7"/>
    </row>
    <row r="5907" spans="3:18" s="6" customFormat="1" ht="12.75"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7"/>
      <c r="R5907" s="7"/>
    </row>
    <row r="5908" spans="3:18" s="6" customFormat="1" ht="12.75"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7"/>
      <c r="R5908" s="7"/>
    </row>
    <row r="5909" spans="3:18" s="6" customFormat="1" ht="12.75"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7"/>
      <c r="R5909" s="7"/>
    </row>
    <row r="5910" spans="3:18" s="6" customFormat="1" ht="12.75"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7"/>
      <c r="R5910" s="7"/>
    </row>
    <row r="5911" spans="3:18" s="6" customFormat="1" ht="12.75"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7"/>
      <c r="R5911" s="7"/>
    </row>
    <row r="5912" spans="3:18" s="6" customFormat="1" ht="12.75"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7"/>
      <c r="R5912" s="7"/>
    </row>
    <row r="5913" spans="3:18" s="6" customFormat="1" ht="12.75"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7"/>
      <c r="R5913" s="7"/>
    </row>
    <row r="5914" spans="3:18" s="6" customFormat="1" ht="12.75"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7"/>
      <c r="R5914" s="7"/>
    </row>
    <row r="5915" spans="3:18" s="6" customFormat="1" ht="12.75"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7"/>
      <c r="R5915" s="7"/>
    </row>
    <row r="5916" spans="3:18" s="6" customFormat="1" ht="12.75"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7"/>
      <c r="R5916" s="7"/>
    </row>
    <row r="5917" spans="3:18" s="6" customFormat="1" ht="12.75"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7"/>
      <c r="R5917" s="7"/>
    </row>
    <row r="5918" spans="3:18" s="6" customFormat="1" ht="12.75"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7"/>
      <c r="R5918" s="7"/>
    </row>
    <row r="5919" spans="3:18" s="6" customFormat="1" ht="12.75"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7"/>
      <c r="R5919" s="7"/>
    </row>
    <row r="5920" spans="3:18" s="6" customFormat="1" ht="12.75"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7"/>
      <c r="R5920" s="7"/>
    </row>
    <row r="5921" spans="3:18" s="6" customFormat="1" ht="12.75"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7"/>
      <c r="R5921" s="7"/>
    </row>
    <row r="5922" spans="3:18" s="6" customFormat="1" ht="12.75"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7"/>
      <c r="R5922" s="7"/>
    </row>
    <row r="5923" spans="3:18" s="6" customFormat="1" ht="12.75"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7"/>
      <c r="R5923" s="7"/>
    </row>
    <row r="5924" spans="3:18" s="6" customFormat="1" ht="12.75"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7"/>
      <c r="R5924" s="7"/>
    </row>
    <row r="5925" spans="3:18" s="6" customFormat="1" ht="12.75"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7"/>
      <c r="R5925" s="7"/>
    </row>
    <row r="5926" spans="3:18" s="6" customFormat="1" ht="12.75"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7"/>
      <c r="R5926" s="7"/>
    </row>
    <row r="5927" spans="3:18" s="6" customFormat="1" ht="12.75"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7"/>
      <c r="R5927" s="7"/>
    </row>
    <row r="5928" spans="3:18" s="6" customFormat="1" ht="12.75"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7"/>
      <c r="R5928" s="7"/>
    </row>
    <row r="5929" spans="3:18" s="6" customFormat="1" ht="12.75"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7"/>
      <c r="R5929" s="7"/>
    </row>
    <row r="5930" spans="3:18" s="6" customFormat="1" ht="12.75"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7"/>
      <c r="R5930" s="7"/>
    </row>
    <row r="5931" spans="3:18" s="6" customFormat="1" ht="12.75"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7"/>
      <c r="R5931" s="7"/>
    </row>
    <row r="5932" spans="3:18" s="6" customFormat="1" ht="12.75"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7"/>
      <c r="R5932" s="7"/>
    </row>
    <row r="5933" spans="3:18" s="6" customFormat="1" ht="12.75"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7"/>
      <c r="R5933" s="7"/>
    </row>
    <row r="5934" spans="3:18" s="6" customFormat="1" ht="12.75"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7"/>
      <c r="R5934" s="7"/>
    </row>
    <row r="5935" spans="3:18" s="6" customFormat="1" ht="12.75"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7"/>
      <c r="R5935" s="7"/>
    </row>
    <row r="5936" spans="3:18" s="6" customFormat="1" ht="12.75"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7"/>
      <c r="R5936" s="7"/>
    </row>
    <row r="5937" spans="3:18" s="6" customFormat="1" ht="12.75"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7"/>
      <c r="R5937" s="7"/>
    </row>
    <row r="5938" spans="3:18" s="6" customFormat="1" ht="12.75"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7"/>
      <c r="R5938" s="7"/>
    </row>
    <row r="5939" spans="3:18" s="6" customFormat="1" ht="12.75"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7"/>
      <c r="R5939" s="7"/>
    </row>
    <row r="5940" spans="3:18" s="6" customFormat="1" ht="12.75"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7"/>
      <c r="R5940" s="7"/>
    </row>
    <row r="5941" spans="3:18" s="6" customFormat="1" ht="12.75"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7"/>
      <c r="R5941" s="7"/>
    </row>
    <row r="5942" spans="3:18" s="6" customFormat="1" ht="12.75"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7"/>
      <c r="R5942" s="7"/>
    </row>
    <row r="5943" spans="3:18" s="6" customFormat="1" ht="12.75"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7"/>
      <c r="R5943" s="7"/>
    </row>
    <row r="5944" spans="3:18" s="6" customFormat="1" ht="12.75"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7"/>
      <c r="R5944" s="7"/>
    </row>
    <row r="5945" spans="3:18" s="6" customFormat="1" ht="12.75"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7"/>
      <c r="R5945" s="7"/>
    </row>
    <row r="5946" spans="3:18" s="6" customFormat="1" ht="12.75"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7"/>
      <c r="R5946" s="7"/>
    </row>
    <row r="5947" spans="3:18" s="6" customFormat="1" ht="12.75"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7"/>
      <c r="R5947" s="7"/>
    </row>
    <row r="5948" spans="3:18" s="6" customFormat="1" ht="12.75"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7"/>
      <c r="R5948" s="7"/>
    </row>
    <row r="5949" spans="3:18" s="6" customFormat="1" ht="12.75"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7"/>
      <c r="R5949" s="7"/>
    </row>
    <row r="5950" spans="3:18" s="6" customFormat="1" ht="12.75"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7"/>
      <c r="R5950" s="7"/>
    </row>
    <row r="5951" spans="3:18" s="6" customFormat="1" ht="12.75"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7"/>
      <c r="R5951" s="7"/>
    </row>
    <row r="5952" spans="3:18" s="6" customFormat="1" ht="12.75"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7"/>
      <c r="R5952" s="7"/>
    </row>
    <row r="5953" spans="3:18" s="6" customFormat="1" ht="12.75"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7"/>
      <c r="R5953" s="7"/>
    </row>
    <row r="5954" spans="3:18" s="6" customFormat="1" ht="12.75"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7"/>
      <c r="R5954" s="7"/>
    </row>
    <row r="5955" spans="3:18" s="6" customFormat="1" ht="12.75"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7"/>
      <c r="R5955" s="7"/>
    </row>
    <row r="5956" spans="3:18" s="6" customFormat="1" ht="12.75"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7"/>
      <c r="R5956" s="7"/>
    </row>
    <row r="5957" spans="3:18" s="6" customFormat="1" ht="12.75"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7"/>
      <c r="R5957" s="7"/>
    </row>
    <row r="5958" spans="3:18" s="6" customFormat="1" ht="12.75"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7"/>
      <c r="R5958" s="7"/>
    </row>
    <row r="5959" spans="3:18" s="6" customFormat="1" ht="12.75"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7"/>
      <c r="R5959" s="7"/>
    </row>
    <row r="5960" spans="3:18" s="6" customFormat="1" ht="12.75"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7"/>
      <c r="R5960" s="7"/>
    </row>
    <row r="5961" spans="3:18" s="6" customFormat="1" ht="12.75"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7"/>
      <c r="R5961" s="7"/>
    </row>
    <row r="5962" spans="3:18" s="6" customFormat="1" ht="12.75"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7"/>
      <c r="R5962" s="7"/>
    </row>
    <row r="5963" spans="3:18" s="6" customFormat="1" ht="12.75"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7"/>
      <c r="R5963" s="7"/>
    </row>
    <row r="5964" spans="3:18" s="6" customFormat="1" ht="12.75"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7"/>
      <c r="R5964" s="7"/>
    </row>
    <row r="5965" spans="3:18" s="6" customFormat="1" ht="12.75"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7"/>
      <c r="R5965" s="7"/>
    </row>
    <row r="5966" spans="3:18" s="6" customFormat="1" ht="12.75"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7"/>
      <c r="R5966" s="7"/>
    </row>
    <row r="5967" spans="3:18" s="6" customFormat="1" ht="12.75"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7"/>
      <c r="R5967" s="7"/>
    </row>
    <row r="5968" spans="3:18" s="6" customFormat="1" ht="12.75"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7"/>
      <c r="R5968" s="7"/>
    </row>
    <row r="5969" spans="3:18" s="6" customFormat="1" ht="12.75"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7"/>
      <c r="R5969" s="7"/>
    </row>
    <row r="5970" spans="3:18" s="6" customFormat="1" ht="12.75"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7"/>
      <c r="R5970" s="7"/>
    </row>
    <row r="5971" spans="3:18" s="6" customFormat="1" ht="12.75"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7"/>
      <c r="R5971" s="7"/>
    </row>
    <row r="5972" spans="3:18" s="6" customFormat="1" ht="12.75"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7"/>
      <c r="R5972" s="7"/>
    </row>
    <row r="5973" spans="3:18" s="6" customFormat="1" ht="12.75"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7"/>
      <c r="R5973" s="7"/>
    </row>
    <row r="5974" spans="3:18" s="6" customFormat="1" ht="12.75"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7"/>
      <c r="R5974" s="7"/>
    </row>
    <row r="5975" spans="3:18" s="6" customFormat="1" ht="12.75"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7"/>
      <c r="R5975" s="7"/>
    </row>
    <row r="5976" spans="3:18" s="6" customFormat="1" ht="12.75"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7"/>
      <c r="R5976" s="7"/>
    </row>
    <row r="5977" spans="3:18" s="6" customFormat="1" ht="12.75"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7"/>
      <c r="R5977" s="7"/>
    </row>
    <row r="5978" spans="3:18" s="6" customFormat="1" ht="12.75"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7"/>
      <c r="R5978" s="7"/>
    </row>
    <row r="5979" spans="3:18" s="6" customFormat="1" ht="12.75"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7"/>
      <c r="R5979" s="7"/>
    </row>
    <row r="5980" spans="3:18" s="6" customFormat="1" ht="12.75"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7"/>
      <c r="R5980" s="7"/>
    </row>
    <row r="5981" spans="3:18" s="6" customFormat="1" ht="12.75"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7"/>
      <c r="R5981" s="7"/>
    </row>
    <row r="5982" spans="3:18" s="6" customFormat="1" ht="12.75"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7"/>
      <c r="R5982" s="7"/>
    </row>
    <row r="5983" spans="3:18" s="6" customFormat="1" ht="12.75"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7"/>
      <c r="R5983" s="7"/>
    </row>
    <row r="5984" spans="3:18" s="6" customFormat="1" ht="12.75"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7"/>
      <c r="R5984" s="7"/>
    </row>
    <row r="5985" spans="3:18" s="6" customFormat="1" ht="12.75"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7"/>
      <c r="R5985" s="7"/>
    </row>
    <row r="5986" spans="3:18" s="6" customFormat="1" ht="12.75"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7"/>
      <c r="R5986" s="7"/>
    </row>
    <row r="5987" spans="3:18" s="6" customFormat="1" ht="12.75"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7"/>
      <c r="R5987" s="7"/>
    </row>
    <row r="5988" spans="3:18" s="6" customFormat="1" ht="12.75"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7"/>
      <c r="R5988" s="7"/>
    </row>
    <row r="5989" spans="3:18" s="6" customFormat="1" ht="12.75"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7"/>
      <c r="R5989" s="7"/>
    </row>
    <row r="5990" spans="3:18" s="6" customFormat="1" ht="12.75"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7"/>
      <c r="R5990" s="7"/>
    </row>
    <row r="5991" spans="3:18" s="6" customFormat="1" ht="12.75"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7"/>
      <c r="R5991" s="7"/>
    </row>
    <row r="5992" spans="3:18" s="6" customFormat="1" ht="12.75"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7"/>
      <c r="R5992" s="7"/>
    </row>
    <row r="5993" spans="3:18" s="6" customFormat="1" ht="12.75"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7"/>
      <c r="R5993" s="7"/>
    </row>
    <row r="5994" spans="3:18" s="6" customFormat="1" ht="12.75"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7"/>
      <c r="R5994" s="7"/>
    </row>
    <row r="5995" spans="3:18" s="6" customFormat="1" ht="12.75"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7"/>
      <c r="R5995" s="7"/>
    </row>
    <row r="5996" spans="3:18" s="6" customFormat="1" ht="12.75"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7"/>
      <c r="R5996" s="7"/>
    </row>
    <row r="5997" spans="3:18" s="6" customFormat="1" ht="12.75"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7"/>
      <c r="R5997" s="7"/>
    </row>
    <row r="5998" spans="3:18" s="6" customFormat="1" ht="12.75"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7"/>
      <c r="R5998" s="7"/>
    </row>
    <row r="5999" spans="3:18" s="6" customFormat="1" ht="12.75"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7"/>
      <c r="R5999" s="7"/>
    </row>
    <row r="6000" spans="3:18" s="6" customFormat="1" ht="12.75"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7"/>
      <c r="R6000" s="7"/>
    </row>
    <row r="6001" spans="3:18" s="6" customFormat="1" ht="12.75"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7"/>
      <c r="R6001" s="7"/>
    </row>
    <row r="6002" spans="3:18" s="6" customFormat="1" ht="12.75"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7"/>
      <c r="R6002" s="7"/>
    </row>
    <row r="6003" spans="3:18" s="6" customFormat="1" ht="12.75">
      <c r="C6003" s="7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7"/>
      <c r="R6003" s="7"/>
    </row>
    <row r="6004" spans="3:18" s="6" customFormat="1" ht="12.75"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7"/>
      <c r="R6004" s="7"/>
    </row>
    <row r="6005" spans="3:18" s="6" customFormat="1" ht="12.75"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7"/>
      <c r="R6005" s="7"/>
    </row>
    <row r="6006" spans="3:18" s="6" customFormat="1" ht="12.75"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7"/>
      <c r="R6006" s="7"/>
    </row>
    <row r="6007" spans="3:18" s="6" customFormat="1" ht="12.75"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7"/>
      <c r="R6007" s="7"/>
    </row>
    <row r="6008" spans="3:18" s="6" customFormat="1" ht="12.75"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7"/>
      <c r="R6008" s="7"/>
    </row>
    <row r="6009" spans="3:18" s="6" customFormat="1" ht="12.75"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7"/>
      <c r="R6009" s="7"/>
    </row>
    <row r="6010" spans="3:18" s="6" customFormat="1" ht="12.75"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7"/>
      <c r="R6010" s="7"/>
    </row>
    <row r="6011" spans="3:18" s="6" customFormat="1" ht="12.75"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7"/>
      <c r="R6011" s="7"/>
    </row>
    <row r="6012" spans="3:18" s="6" customFormat="1" ht="12.75"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7"/>
      <c r="R6012" s="7"/>
    </row>
    <row r="6013" spans="3:18" s="6" customFormat="1" ht="12.75"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7"/>
      <c r="R6013" s="7"/>
    </row>
    <row r="6014" spans="3:18" s="6" customFormat="1" ht="12.75"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7"/>
      <c r="R6014" s="7"/>
    </row>
    <row r="6015" spans="3:18" s="6" customFormat="1" ht="12.75"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7"/>
      <c r="R6015" s="7"/>
    </row>
    <row r="6016" spans="3:18" s="6" customFormat="1" ht="12.75"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7"/>
      <c r="R6016" s="7"/>
    </row>
    <row r="6017" spans="3:18" s="6" customFormat="1" ht="12.75"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7"/>
      <c r="R6017" s="7"/>
    </row>
    <row r="6018" spans="3:18" s="6" customFormat="1" ht="12.75"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7"/>
      <c r="R6018" s="7"/>
    </row>
    <row r="6019" spans="3:18" s="6" customFormat="1" ht="12.75"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7"/>
      <c r="R6019" s="7"/>
    </row>
    <row r="6020" spans="3:18" s="6" customFormat="1" ht="12.75"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7"/>
      <c r="R6020" s="7"/>
    </row>
    <row r="6021" spans="3:18" s="6" customFormat="1" ht="12.75"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7"/>
      <c r="R6021" s="7"/>
    </row>
    <row r="6022" spans="3:18" s="6" customFormat="1" ht="12.75"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7"/>
      <c r="R6022" s="7"/>
    </row>
    <row r="6023" spans="3:18" s="6" customFormat="1" ht="12.75"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7"/>
      <c r="R6023" s="7"/>
    </row>
    <row r="6024" spans="3:18" s="6" customFormat="1" ht="12.75"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7"/>
      <c r="R6024" s="7"/>
    </row>
    <row r="6025" spans="3:18" s="6" customFormat="1" ht="12.75"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7"/>
      <c r="R6025" s="7"/>
    </row>
    <row r="6026" spans="3:18" s="6" customFormat="1" ht="12.75"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7"/>
      <c r="R6026" s="7"/>
    </row>
    <row r="6027" spans="3:18" s="6" customFormat="1" ht="12.75"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7"/>
      <c r="R6027" s="7"/>
    </row>
    <row r="6028" spans="3:18" s="6" customFormat="1" ht="12.75"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7"/>
      <c r="R6028" s="7"/>
    </row>
    <row r="6029" spans="3:18" s="6" customFormat="1" ht="12.75"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7"/>
      <c r="R6029" s="7"/>
    </row>
    <row r="6030" spans="3:18" s="6" customFormat="1" ht="12.75"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7"/>
      <c r="R6030" s="7"/>
    </row>
    <row r="6031" spans="3:18" s="6" customFormat="1" ht="12.75"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7"/>
      <c r="R6031" s="7"/>
    </row>
    <row r="6032" spans="3:18" s="6" customFormat="1" ht="12.75"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7"/>
      <c r="R6032" s="7"/>
    </row>
    <row r="6033" spans="3:18" s="6" customFormat="1" ht="12.75"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7"/>
      <c r="R6033" s="7"/>
    </row>
    <row r="6034" spans="3:18" s="6" customFormat="1" ht="12.75"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7"/>
      <c r="R6034" s="7"/>
    </row>
    <row r="6035" spans="3:18" s="6" customFormat="1" ht="12.75"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7"/>
      <c r="R6035" s="7"/>
    </row>
    <row r="6036" spans="3:18" s="6" customFormat="1" ht="12.75"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7"/>
      <c r="R6036" s="7"/>
    </row>
    <row r="6037" spans="3:18" s="6" customFormat="1" ht="12.75"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7"/>
      <c r="R6037" s="7"/>
    </row>
    <row r="6038" spans="3:18" s="6" customFormat="1" ht="12.75"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7"/>
      <c r="R6038" s="7"/>
    </row>
    <row r="6039" spans="3:18" s="6" customFormat="1" ht="12.75"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7"/>
      <c r="R6039" s="7"/>
    </row>
    <row r="6040" spans="3:18" s="6" customFormat="1" ht="12.75"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7"/>
      <c r="R6040" s="7"/>
    </row>
    <row r="6041" spans="3:18" s="6" customFormat="1" ht="12.75"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7"/>
      <c r="R6041" s="7"/>
    </row>
    <row r="6042" spans="3:18" s="6" customFormat="1" ht="12.75"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7"/>
      <c r="R6042" s="7"/>
    </row>
    <row r="6043" spans="3:18" s="6" customFormat="1" ht="12.75"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7"/>
      <c r="R6043" s="7"/>
    </row>
    <row r="6044" spans="3:18" s="6" customFormat="1" ht="12.75"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7"/>
      <c r="R6044" s="7"/>
    </row>
    <row r="6045" spans="3:18" s="6" customFormat="1" ht="12.75"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7"/>
      <c r="R6045" s="7"/>
    </row>
    <row r="6046" spans="3:18" s="6" customFormat="1" ht="12.75"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7"/>
      <c r="R6046" s="7"/>
    </row>
    <row r="6047" spans="3:18" s="6" customFormat="1" ht="12.75"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7"/>
      <c r="R6047" s="7"/>
    </row>
    <row r="6048" spans="3:18" s="6" customFormat="1" ht="12.75"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7"/>
      <c r="R6048" s="7"/>
    </row>
    <row r="6049" spans="3:18" s="6" customFormat="1" ht="12.75"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7"/>
      <c r="R6049" s="7"/>
    </row>
    <row r="6050" spans="3:18" s="6" customFormat="1" ht="12.75"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7"/>
      <c r="R6050" s="7"/>
    </row>
    <row r="6051" spans="3:18" s="6" customFormat="1" ht="12.75"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7"/>
      <c r="R6051" s="7"/>
    </row>
    <row r="6052" spans="3:18" s="6" customFormat="1" ht="12.75"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7"/>
      <c r="R6052" s="7"/>
    </row>
    <row r="6053" spans="3:18" s="6" customFormat="1" ht="12.75"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7"/>
      <c r="R6053" s="7"/>
    </row>
    <row r="6054" spans="3:18" s="6" customFormat="1" ht="12.75"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7"/>
      <c r="R6054" s="7"/>
    </row>
    <row r="6055" spans="3:18" s="6" customFormat="1" ht="12.75"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7"/>
      <c r="R6055" s="7"/>
    </row>
    <row r="6056" spans="3:18" s="6" customFormat="1" ht="12.75"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7"/>
      <c r="R6056" s="7"/>
    </row>
    <row r="6057" spans="3:18" s="6" customFormat="1" ht="12.75"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7"/>
      <c r="R6057" s="7"/>
    </row>
    <row r="6058" spans="3:18" s="6" customFormat="1" ht="12.75">
      <c r="C6058" s="7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7"/>
      <c r="R6058" s="7"/>
    </row>
    <row r="6059" spans="3:18" s="6" customFormat="1" ht="12.75"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7"/>
      <c r="R6059" s="7"/>
    </row>
    <row r="6060" spans="3:18" s="6" customFormat="1" ht="12.75"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7"/>
      <c r="R6060" s="7"/>
    </row>
    <row r="6061" spans="3:18" s="6" customFormat="1" ht="12.75">
      <c r="C6061" s="7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7"/>
      <c r="R6061" s="7"/>
    </row>
    <row r="6062" spans="3:18" s="6" customFormat="1" ht="12.75"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7"/>
      <c r="R6062" s="7"/>
    </row>
    <row r="6063" spans="3:18" s="6" customFormat="1" ht="12.75">
      <c r="C6063" s="7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7"/>
      <c r="R6063" s="7"/>
    </row>
    <row r="6064" spans="3:18" s="6" customFormat="1" ht="12.75"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7"/>
      <c r="R6064" s="7"/>
    </row>
    <row r="6065" spans="3:18" s="6" customFormat="1" ht="12.75"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7"/>
      <c r="R6065" s="7"/>
    </row>
    <row r="6066" spans="3:18" s="6" customFormat="1" ht="12.75"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7"/>
      <c r="R6066" s="7"/>
    </row>
    <row r="6067" spans="3:18" s="6" customFormat="1" ht="12.75"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7"/>
      <c r="R6067" s="7"/>
    </row>
    <row r="6068" spans="3:18" s="6" customFormat="1" ht="12.75"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7"/>
      <c r="R6068" s="7"/>
    </row>
    <row r="6069" spans="3:18" s="6" customFormat="1" ht="12.75"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7"/>
      <c r="R6069" s="7"/>
    </row>
    <row r="6070" spans="3:18" s="6" customFormat="1" ht="12.75"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7"/>
      <c r="R6070" s="7"/>
    </row>
    <row r="6071" spans="3:18" s="6" customFormat="1" ht="12.75"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7"/>
      <c r="R6071" s="7"/>
    </row>
    <row r="6072" spans="3:18" s="6" customFormat="1" ht="12.75"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7"/>
      <c r="R6072" s="7"/>
    </row>
    <row r="6073" spans="3:18" s="6" customFormat="1" ht="12.75"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7"/>
      <c r="R6073" s="7"/>
    </row>
    <row r="6074" spans="3:18" s="6" customFormat="1" ht="12.75"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7"/>
      <c r="R6074" s="7"/>
    </row>
    <row r="6075" spans="3:18" s="6" customFormat="1" ht="12.75"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7"/>
      <c r="R6075" s="7"/>
    </row>
    <row r="6076" spans="3:18" s="6" customFormat="1" ht="12.75"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7"/>
      <c r="R6076" s="7"/>
    </row>
    <row r="6077" spans="3:18" s="6" customFormat="1" ht="12.75"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7"/>
      <c r="R6077" s="7"/>
    </row>
    <row r="6078" spans="3:18" s="6" customFormat="1" ht="12.75"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7"/>
      <c r="R6078" s="7"/>
    </row>
    <row r="6079" spans="3:18" s="6" customFormat="1" ht="12.75"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7"/>
      <c r="R6079" s="7"/>
    </row>
    <row r="6080" spans="3:18" s="6" customFormat="1" ht="12.75"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7"/>
      <c r="R6080" s="7"/>
    </row>
    <row r="6081" spans="3:18" s="6" customFormat="1" ht="12.75"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7"/>
      <c r="R6081" s="7"/>
    </row>
    <row r="6082" spans="3:18" s="6" customFormat="1" ht="12.75"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7"/>
      <c r="R6082" s="7"/>
    </row>
    <row r="6083" spans="3:18" s="6" customFormat="1" ht="12.75"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7"/>
      <c r="R6083" s="7"/>
    </row>
    <row r="6084" spans="3:18" s="6" customFormat="1" ht="12.75"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7"/>
      <c r="R6084" s="7"/>
    </row>
    <row r="6085" spans="3:18" s="6" customFormat="1" ht="12.75"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7"/>
      <c r="R6085" s="7"/>
    </row>
    <row r="6086" spans="3:18" s="6" customFormat="1" ht="12.75"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7"/>
      <c r="R6086" s="7"/>
    </row>
    <row r="6087" spans="3:18" s="6" customFormat="1" ht="12.75"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7"/>
      <c r="R6087" s="7"/>
    </row>
    <row r="6088" spans="3:18" s="6" customFormat="1" ht="12.75"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7"/>
      <c r="R6088" s="7"/>
    </row>
    <row r="6089" spans="3:18" s="6" customFormat="1" ht="12.75"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7"/>
      <c r="R6089" s="7"/>
    </row>
    <row r="6090" spans="3:18" s="6" customFormat="1" ht="12.75"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7"/>
      <c r="R6090" s="7"/>
    </row>
    <row r="6091" spans="3:18" s="6" customFormat="1" ht="12.75"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7"/>
      <c r="R6091" s="7"/>
    </row>
    <row r="6092" spans="3:18" s="6" customFormat="1" ht="12.75"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7"/>
      <c r="R6092" s="7"/>
    </row>
    <row r="6093" spans="3:18" s="6" customFormat="1" ht="12.75"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7"/>
      <c r="R6093" s="7"/>
    </row>
    <row r="6094" spans="3:18" s="6" customFormat="1" ht="12.75"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7"/>
      <c r="R6094" s="7"/>
    </row>
    <row r="6095" spans="3:18" s="6" customFormat="1" ht="12.75"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7"/>
      <c r="R6095" s="7"/>
    </row>
    <row r="6096" spans="3:18" s="6" customFormat="1" ht="12.75"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7"/>
      <c r="R6096" s="7"/>
    </row>
    <row r="6097" spans="3:18" s="6" customFormat="1" ht="12.75"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7"/>
      <c r="R6097" s="7"/>
    </row>
    <row r="6098" spans="3:18" s="6" customFormat="1" ht="12.75"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7"/>
      <c r="R6098" s="7"/>
    </row>
    <row r="6099" spans="3:18" s="6" customFormat="1" ht="12.75"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7"/>
      <c r="R6099" s="7"/>
    </row>
    <row r="6100" spans="3:18" s="6" customFormat="1" ht="12.75"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7"/>
      <c r="R6100" s="7"/>
    </row>
    <row r="6101" spans="3:18" s="6" customFormat="1" ht="12.75"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7"/>
      <c r="R6101" s="7"/>
    </row>
    <row r="6102" spans="3:18" s="6" customFormat="1" ht="12.75"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7"/>
      <c r="R6102" s="7"/>
    </row>
    <row r="6103" spans="3:18" s="6" customFormat="1" ht="12.75"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7"/>
      <c r="R6103" s="7"/>
    </row>
    <row r="6104" spans="3:18" s="6" customFormat="1" ht="12.75"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7"/>
      <c r="R6104" s="7"/>
    </row>
    <row r="6105" spans="3:18" s="6" customFormat="1" ht="12.75"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7"/>
      <c r="R6105" s="7"/>
    </row>
    <row r="6106" spans="3:18" s="6" customFormat="1" ht="12.75"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7"/>
      <c r="R6106" s="7"/>
    </row>
    <row r="6107" spans="3:18" s="6" customFormat="1" ht="12.75"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7"/>
      <c r="R6107" s="7"/>
    </row>
    <row r="6108" spans="3:18" s="6" customFormat="1" ht="12.75"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7"/>
      <c r="R6108" s="7"/>
    </row>
    <row r="6109" spans="3:18" s="6" customFormat="1" ht="12.75"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7"/>
      <c r="R6109" s="7"/>
    </row>
    <row r="6110" spans="3:18" s="6" customFormat="1" ht="12.75"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7"/>
      <c r="R6110" s="7"/>
    </row>
    <row r="6111" spans="3:18" s="6" customFormat="1" ht="12.75"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7"/>
      <c r="R6111" s="7"/>
    </row>
    <row r="6112" spans="3:18" s="6" customFormat="1" ht="12.75"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7"/>
      <c r="R6112" s="7"/>
    </row>
    <row r="6113" spans="3:18" s="6" customFormat="1" ht="12.75"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7"/>
      <c r="R6113" s="7"/>
    </row>
    <row r="6114" spans="3:18" s="6" customFormat="1" ht="12.75"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7"/>
      <c r="R6114" s="7"/>
    </row>
    <row r="6115" spans="3:18" s="6" customFormat="1" ht="12.75"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7"/>
      <c r="R6115" s="7"/>
    </row>
    <row r="6116" spans="3:18" s="6" customFormat="1" ht="12.75"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7"/>
      <c r="R6116" s="7"/>
    </row>
    <row r="6117" spans="3:18" s="6" customFormat="1" ht="12.75"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7"/>
      <c r="R6117" s="7"/>
    </row>
    <row r="6118" spans="3:18" s="6" customFormat="1" ht="12.75"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7"/>
      <c r="R6118" s="7"/>
    </row>
    <row r="6119" spans="3:18" s="6" customFormat="1" ht="12.75"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7"/>
      <c r="R6119" s="7"/>
    </row>
    <row r="6120" spans="3:18" s="6" customFormat="1" ht="12.75"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7"/>
      <c r="R6120" s="7"/>
    </row>
    <row r="6121" spans="3:18" s="6" customFormat="1" ht="12.75"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7"/>
      <c r="R6121" s="7"/>
    </row>
    <row r="6122" spans="3:18" s="6" customFormat="1" ht="12.75"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7"/>
      <c r="R6122" s="7"/>
    </row>
    <row r="6123" spans="3:18" s="6" customFormat="1" ht="12.75"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7"/>
      <c r="R6123" s="7"/>
    </row>
    <row r="6124" spans="3:18" s="6" customFormat="1" ht="12.75"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7"/>
      <c r="R6124" s="7"/>
    </row>
    <row r="6125" spans="3:18" s="6" customFormat="1" ht="12.75"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7"/>
      <c r="R6125" s="7"/>
    </row>
    <row r="6126" spans="3:18" s="6" customFormat="1" ht="12.75"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7"/>
      <c r="R6126" s="7"/>
    </row>
    <row r="6127" spans="3:18" s="6" customFormat="1" ht="12.75"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7"/>
      <c r="R6127" s="7"/>
    </row>
    <row r="6128" spans="3:18" s="6" customFormat="1" ht="12.75"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7"/>
      <c r="R6128" s="7"/>
    </row>
    <row r="6129" spans="3:18" s="6" customFormat="1" ht="12.75"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7"/>
      <c r="R6129" s="7"/>
    </row>
    <row r="6130" spans="3:18" s="6" customFormat="1" ht="12.75"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7"/>
      <c r="R6130" s="7"/>
    </row>
    <row r="6131" spans="3:18" s="6" customFormat="1" ht="12.75"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7"/>
      <c r="R6131" s="7"/>
    </row>
    <row r="6132" spans="3:18" s="6" customFormat="1" ht="12.75"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7"/>
      <c r="R6132" s="7"/>
    </row>
    <row r="6133" spans="3:18" s="6" customFormat="1" ht="12.75"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7"/>
      <c r="R6133" s="7"/>
    </row>
    <row r="6134" spans="3:18" s="6" customFormat="1" ht="12.75"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7"/>
      <c r="R6134" s="7"/>
    </row>
    <row r="6135" spans="3:18" s="6" customFormat="1" ht="12.75"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7"/>
      <c r="R6135" s="7"/>
    </row>
    <row r="6136" spans="3:18" s="6" customFormat="1" ht="12.75"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7"/>
      <c r="R6136" s="7"/>
    </row>
    <row r="6137" spans="3:18" s="6" customFormat="1" ht="12.75"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7"/>
      <c r="R6137" s="7"/>
    </row>
    <row r="6138" spans="3:18" s="6" customFormat="1" ht="12.75"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7"/>
      <c r="R6138" s="7"/>
    </row>
    <row r="6139" spans="3:18" s="6" customFormat="1" ht="12.75"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7"/>
      <c r="R6139" s="7"/>
    </row>
    <row r="6140" spans="3:18" s="6" customFormat="1" ht="12.75"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7"/>
      <c r="R6140" s="7"/>
    </row>
    <row r="6141" spans="3:18" s="6" customFormat="1" ht="12.75"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7"/>
      <c r="R6141" s="7"/>
    </row>
    <row r="6142" spans="3:18" s="6" customFormat="1" ht="12.75"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7"/>
      <c r="R6142" s="7"/>
    </row>
    <row r="6143" spans="3:18" s="6" customFormat="1" ht="12.75"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7"/>
      <c r="R6143" s="7"/>
    </row>
    <row r="6144" spans="3:18" s="6" customFormat="1" ht="12.75"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7"/>
      <c r="R6144" s="7"/>
    </row>
    <row r="6145" spans="3:18" s="6" customFormat="1" ht="12.75"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7"/>
      <c r="R6145" s="7"/>
    </row>
    <row r="6146" spans="3:18" s="6" customFormat="1" ht="12.75"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7"/>
      <c r="R6146" s="7"/>
    </row>
    <row r="6147" spans="3:18" s="6" customFormat="1" ht="12.75"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7"/>
      <c r="R6147" s="7"/>
    </row>
    <row r="6148" spans="3:18" s="6" customFormat="1" ht="12.75"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7"/>
      <c r="R6148" s="7"/>
    </row>
    <row r="6149" spans="3:18" s="6" customFormat="1" ht="12.75"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7"/>
      <c r="R6149" s="7"/>
    </row>
    <row r="6150" spans="3:18" s="6" customFormat="1" ht="12.75"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7"/>
      <c r="R6150" s="7"/>
    </row>
    <row r="6151" spans="3:18" s="6" customFormat="1" ht="12.75"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7"/>
      <c r="R6151" s="7"/>
    </row>
    <row r="6152" spans="3:18" s="6" customFormat="1" ht="12.75"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7"/>
      <c r="R6152" s="7"/>
    </row>
    <row r="6153" spans="3:18" s="6" customFormat="1" ht="12.75"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7"/>
      <c r="R6153" s="7"/>
    </row>
    <row r="6154" spans="3:18" s="6" customFormat="1" ht="12.75"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7"/>
      <c r="R6154" s="7"/>
    </row>
    <row r="6155" spans="3:18" s="6" customFormat="1" ht="12.75"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7"/>
      <c r="R6155" s="7"/>
    </row>
    <row r="6156" spans="3:18" s="6" customFormat="1" ht="12.75"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7"/>
      <c r="R6156" s="7"/>
    </row>
    <row r="6157" spans="3:18" s="6" customFormat="1" ht="12.75"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7"/>
      <c r="R6157" s="7"/>
    </row>
    <row r="6158" spans="3:18" s="6" customFormat="1" ht="12.75"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7"/>
      <c r="R6158" s="7"/>
    </row>
    <row r="6159" spans="3:18" s="6" customFormat="1" ht="12.75"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7"/>
      <c r="R6159" s="7"/>
    </row>
    <row r="6160" spans="3:18" s="6" customFormat="1" ht="12.75"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7"/>
      <c r="R6160" s="7"/>
    </row>
    <row r="6161" spans="3:18" s="6" customFormat="1" ht="12.75"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7"/>
      <c r="R6161" s="7"/>
    </row>
    <row r="6162" spans="3:18" s="6" customFormat="1" ht="12.75"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7"/>
      <c r="R6162" s="7"/>
    </row>
    <row r="6163" spans="3:18" s="6" customFormat="1" ht="12.75"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7"/>
      <c r="R6163" s="7"/>
    </row>
    <row r="6164" spans="3:18" s="6" customFormat="1" ht="12.75"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7"/>
      <c r="R6164" s="7"/>
    </row>
    <row r="6165" spans="3:18" s="6" customFormat="1" ht="12.75"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7"/>
      <c r="R6165" s="7"/>
    </row>
    <row r="6166" spans="3:18" s="6" customFormat="1" ht="12.75"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7"/>
      <c r="R6166" s="7"/>
    </row>
    <row r="6167" spans="3:18" s="6" customFormat="1" ht="12.75"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7"/>
      <c r="R6167" s="7"/>
    </row>
    <row r="6168" spans="3:18" s="6" customFormat="1" ht="12.75"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7"/>
      <c r="R6168" s="7"/>
    </row>
    <row r="6169" spans="3:18" s="6" customFormat="1" ht="12.75"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7"/>
      <c r="R6169" s="7"/>
    </row>
    <row r="6170" spans="3:18" s="6" customFormat="1" ht="12.75"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7"/>
      <c r="R6170" s="7"/>
    </row>
    <row r="6171" spans="3:18" s="6" customFormat="1" ht="12.75"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7"/>
      <c r="R6171" s="7"/>
    </row>
    <row r="6172" spans="3:18" s="6" customFormat="1" ht="12.75"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7"/>
      <c r="R6172" s="7"/>
    </row>
    <row r="6173" spans="3:18" s="6" customFormat="1" ht="12.75"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7"/>
      <c r="R6173" s="7"/>
    </row>
    <row r="6174" spans="3:18" s="6" customFormat="1" ht="12.75"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7"/>
      <c r="R6174" s="7"/>
    </row>
    <row r="6175" spans="3:18" s="6" customFormat="1" ht="12.75"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7"/>
      <c r="R6175" s="7"/>
    </row>
    <row r="6176" spans="3:18" s="6" customFormat="1" ht="12.75"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7"/>
      <c r="R6176" s="7"/>
    </row>
    <row r="6177" spans="3:18" s="6" customFormat="1" ht="12.75"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7"/>
      <c r="R6177" s="7"/>
    </row>
    <row r="6178" spans="3:18" s="6" customFormat="1" ht="12.75"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7"/>
      <c r="R6178" s="7"/>
    </row>
    <row r="6179" spans="3:18" s="6" customFormat="1" ht="12.75"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7"/>
      <c r="R6179" s="7"/>
    </row>
    <row r="6180" spans="3:18" s="6" customFormat="1" ht="12.75"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7"/>
      <c r="R6180" s="7"/>
    </row>
    <row r="6181" spans="3:18" s="6" customFormat="1" ht="12.75"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7"/>
      <c r="R6181" s="7"/>
    </row>
    <row r="6182" spans="3:18" s="6" customFormat="1" ht="12.75"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7"/>
      <c r="R6182" s="7"/>
    </row>
    <row r="6183" spans="3:18" s="6" customFormat="1" ht="12.75"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7"/>
      <c r="R6183" s="7"/>
    </row>
    <row r="6184" spans="3:18" s="6" customFormat="1" ht="12.75"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7"/>
      <c r="R6184" s="7"/>
    </row>
    <row r="6185" spans="3:18" s="6" customFormat="1" ht="12.75"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7"/>
      <c r="R6185" s="7"/>
    </row>
    <row r="6186" spans="3:18" s="6" customFormat="1" ht="12.75"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7"/>
      <c r="R6186" s="7"/>
    </row>
    <row r="6187" spans="3:18" s="6" customFormat="1" ht="12.75"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7"/>
      <c r="R6187" s="7"/>
    </row>
    <row r="6188" spans="3:18" s="6" customFormat="1" ht="12.75"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7"/>
      <c r="R6188" s="7"/>
    </row>
    <row r="6189" spans="3:18" s="6" customFormat="1" ht="12.75"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7"/>
      <c r="R6189" s="7"/>
    </row>
    <row r="6190" spans="3:18" s="6" customFormat="1" ht="12.75"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7"/>
      <c r="R6190" s="7"/>
    </row>
    <row r="6191" spans="3:18" s="6" customFormat="1" ht="12.75"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7"/>
      <c r="R6191" s="7"/>
    </row>
    <row r="6192" spans="3:18" s="6" customFormat="1" ht="12.75"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7"/>
      <c r="R6192" s="7"/>
    </row>
    <row r="6193" spans="3:18" s="6" customFormat="1" ht="12.75"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7"/>
      <c r="R6193" s="7"/>
    </row>
    <row r="6194" spans="3:18" s="6" customFormat="1" ht="12.75"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7"/>
      <c r="R6194" s="7"/>
    </row>
    <row r="6195" spans="3:18" s="6" customFormat="1" ht="12.75"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7"/>
      <c r="R6195" s="7"/>
    </row>
    <row r="6196" spans="3:18" s="6" customFormat="1" ht="12.75"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7"/>
      <c r="R6196" s="7"/>
    </row>
    <row r="6197" spans="3:18" s="6" customFormat="1" ht="12.75"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7"/>
      <c r="R6197" s="7"/>
    </row>
    <row r="6198" spans="3:18" s="6" customFormat="1" ht="12.75"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7"/>
      <c r="R6198" s="7"/>
    </row>
    <row r="6199" spans="3:18" s="6" customFormat="1" ht="12.75"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7"/>
      <c r="R6199" s="7"/>
    </row>
    <row r="6200" spans="3:18" s="6" customFormat="1" ht="12.75"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7"/>
      <c r="R6200" s="7"/>
    </row>
    <row r="6201" spans="3:18" s="6" customFormat="1" ht="12.75"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7"/>
      <c r="R6201" s="7"/>
    </row>
    <row r="6202" spans="3:18" s="6" customFormat="1" ht="12.75"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7"/>
      <c r="R6202" s="7"/>
    </row>
    <row r="6203" spans="3:18" s="6" customFormat="1" ht="12.75"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7"/>
      <c r="R6203" s="7"/>
    </row>
    <row r="6204" spans="3:18" s="6" customFormat="1" ht="12.75"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7"/>
      <c r="R6204" s="7"/>
    </row>
    <row r="6205" spans="3:18" s="6" customFormat="1" ht="12.75"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7"/>
      <c r="R6205" s="7"/>
    </row>
    <row r="6206" spans="3:18" s="6" customFormat="1" ht="12.75"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7"/>
      <c r="R6206" s="7"/>
    </row>
    <row r="6207" spans="3:18" s="6" customFormat="1" ht="12.75"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7"/>
      <c r="R6207" s="7"/>
    </row>
    <row r="6208" spans="3:18" s="6" customFormat="1" ht="12.75"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7"/>
      <c r="R6208" s="7"/>
    </row>
    <row r="6209" spans="3:18" s="6" customFormat="1" ht="12.75"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7"/>
      <c r="R6209" s="7"/>
    </row>
    <row r="6210" spans="3:18" s="6" customFormat="1" ht="12.75"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7"/>
      <c r="R6210" s="7"/>
    </row>
    <row r="6211" spans="3:18" s="6" customFormat="1" ht="12.75"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7"/>
      <c r="R6211" s="7"/>
    </row>
    <row r="6212" spans="3:18" s="6" customFormat="1" ht="12.75"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7"/>
      <c r="R6212" s="7"/>
    </row>
    <row r="6213" spans="3:18" s="6" customFormat="1" ht="12.75"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7"/>
      <c r="R6213" s="7"/>
    </row>
    <row r="6214" spans="3:18" s="6" customFormat="1" ht="12.75"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7"/>
      <c r="R6214" s="7"/>
    </row>
    <row r="6215" spans="3:18" s="6" customFormat="1" ht="12.75"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7"/>
      <c r="R6215" s="7"/>
    </row>
    <row r="6216" spans="3:18" s="6" customFormat="1" ht="12.75"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7"/>
      <c r="R6216" s="7"/>
    </row>
    <row r="6217" spans="3:18" s="6" customFormat="1" ht="12.75"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7"/>
      <c r="R6217" s="7"/>
    </row>
    <row r="6218" spans="3:18" s="6" customFormat="1" ht="12.75"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7"/>
      <c r="R6218" s="7"/>
    </row>
    <row r="6219" spans="3:18" s="6" customFormat="1" ht="12.75"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7"/>
      <c r="R6219" s="7"/>
    </row>
    <row r="6220" spans="3:18" s="6" customFormat="1" ht="12.75"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7"/>
      <c r="R6220" s="7"/>
    </row>
    <row r="6221" spans="3:18" s="6" customFormat="1" ht="12.75"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7"/>
      <c r="R6221" s="7"/>
    </row>
    <row r="6222" spans="3:18" s="6" customFormat="1" ht="12.75"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7"/>
      <c r="R6222" s="7"/>
    </row>
    <row r="6223" spans="3:18" s="6" customFormat="1" ht="12.75">
      <c r="C6223" s="7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7"/>
      <c r="R6223" s="7"/>
    </row>
    <row r="6224" spans="3:18" s="6" customFormat="1" ht="12.75">
      <c r="C6224" s="7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7"/>
      <c r="R6224" s="7"/>
    </row>
    <row r="6225" spans="3:18" s="6" customFormat="1" ht="12.75">
      <c r="C6225" s="7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7"/>
      <c r="R6225" s="7"/>
    </row>
    <row r="6226" spans="3:18" s="6" customFormat="1" ht="12.75">
      <c r="C6226" s="7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7"/>
      <c r="R6226" s="7"/>
    </row>
    <row r="6227" spans="3:18" s="6" customFormat="1" ht="12.75">
      <c r="C6227" s="7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7"/>
      <c r="R6227" s="7"/>
    </row>
    <row r="6228" spans="3:18" s="6" customFormat="1" ht="12.75">
      <c r="C6228" s="7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7"/>
      <c r="R6228" s="7"/>
    </row>
    <row r="6229" spans="3:18" s="6" customFormat="1" ht="12.75">
      <c r="C6229" s="7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7"/>
      <c r="R6229" s="7"/>
    </row>
    <row r="6230" spans="3:18" s="6" customFormat="1" ht="12.75">
      <c r="C6230" s="7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7"/>
      <c r="R6230" s="7"/>
    </row>
    <row r="6231" spans="3:18" s="6" customFormat="1" ht="12.75">
      <c r="C6231" s="7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7"/>
      <c r="R6231" s="7"/>
    </row>
    <row r="6232" spans="3:18" s="6" customFormat="1" ht="12.75">
      <c r="C6232" s="7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7"/>
      <c r="R6232" s="7"/>
    </row>
    <row r="6233" spans="3:18" s="6" customFormat="1" ht="12.75">
      <c r="C6233" s="7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7"/>
      <c r="R6233" s="7"/>
    </row>
    <row r="6234" spans="3:18" s="6" customFormat="1" ht="12.75">
      <c r="C6234" s="7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7"/>
      <c r="R6234" s="7"/>
    </row>
    <row r="6235" spans="3:18" s="6" customFormat="1" ht="12.75">
      <c r="C6235" s="7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7"/>
      <c r="R6235" s="7"/>
    </row>
    <row r="6236" spans="3:18" s="6" customFormat="1" ht="12.75">
      <c r="C6236" s="7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7"/>
      <c r="R6236" s="7"/>
    </row>
    <row r="6237" spans="3:18" s="6" customFormat="1" ht="12.75">
      <c r="C6237" s="7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7"/>
      <c r="R6237" s="7"/>
    </row>
    <row r="6238" spans="3:18" s="6" customFormat="1" ht="12.75">
      <c r="C6238" s="7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7"/>
      <c r="R6238" s="7"/>
    </row>
    <row r="6239" spans="3:18" s="6" customFormat="1" ht="12.75">
      <c r="C6239" s="7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7"/>
      <c r="R6239" s="7"/>
    </row>
    <row r="6240" spans="3:18" s="6" customFormat="1" ht="12.75">
      <c r="C6240" s="7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7"/>
      <c r="R6240" s="7"/>
    </row>
    <row r="6241" spans="3:18" s="6" customFormat="1" ht="12.75">
      <c r="C6241" s="7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7"/>
      <c r="R6241" s="7"/>
    </row>
    <row r="6242" spans="3:18" s="6" customFormat="1" ht="12.75">
      <c r="C6242" s="7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7"/>
      <c r="R6242" s="7"/>
    </row>
    <row r="6243" spans="3:18" s="6" customFormat="1" ht="12.75">
      <c r="C6243" s="7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7"/>
      <c r="R6243" s="7"/>
    </row>
    <row r="6244" spans="3:18" s="6" customFormat="1" ht="12.75">
      <c r="C6244" s="7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7"/>
      <c r="R6244" s="7"/>
    </row>
    <row r="6245" spans="3:18" s="6" customFormat="1" ht="12.75">
      <c r="C6245" s="7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7"/>
      <c r="R6245" s="7"/>
    </row>
    <row r="6246" spans="3:18" s="6" customFormat="1" ht="12.75">
      <c r="C6246" s="7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7"/>
      <c r="R6246" s="7"/>
    </row>
    <row r="6247" spans="3:18" s="6" customFormat="1" ht="12.75">
      <c r="C6247" s="7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7"/>
      <c r="R6247" s="7"/>
    </row>
    <row r="6248" spans="3:18" s="6" customFormat="1" ht="12.75">
      <c r="C6248" s="7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7"/>
      <c r="R6248" s="7"/>
    </row>
    <row r="6249" spans="3:18" s="6" customFormat="1" ht="12.75">
      <c r="C6249" s="7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7"/>
      <c r="R6249" s="7"/>
    </row>
    <row r="6250" spans="3:18" s="6" customFormat="1" ht="12.75">
      <c r="C6250" s="7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7"/>
      <c r="R6250" s="7"/>
    </row>
    <row r="6251" spans="3:18" s="6" customFormat="1" ht="12.75">
      <c r="C6251" s="7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7"/>
      <c r="R6251" s="7"/>
    </row>
    <row r="6252" spans="3:18" s="6" customFormat="1" ht="12.75">
      <c r="C6252" s="7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7"/>
      <c r="R6252" s="7"/>
    </row>
    <row r="6253" spans="3:18" s="6" customFormat="1" ht="12.75">
      <c r="C6253" s="7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7"/>
      <c r="R6253" s="7"/>
    </row>
    <row r="6254" spans="3:18" s="6" customFormat="1" ht="12.75">
      <c r="C6254" s="7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7"/>
      <c r="R6254" s="7"/>
    </row>
    <row r="6255" spans="3:18" s="6" customFormat="1" ht="12.75">
      <c r="C6255" s="7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7"/>
      <c r="R6255" s="7"/>
    </row>
    <row r="6256" spans="3:18" s="6" customFormat="1" ht="12.75">
      <c r="C6256" s="7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7"/>
      <c r="R6256" s="7"/>
    </row>
    <row r="6257" spans="3:18" s="6" customFormat="1" ht="12.75">
      <c r="C6257" s="7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7"/>
      <c r="R6257" s="7"/>
    </row>
    <row r="6258" spans="3:18" s="6" customFormat="1" ht="12.75">
      <c r="C6258" s="7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7"/>
      <c r="R6258" s="7"/>
    </row>
    <row r="6259" spans="3:18" s="6" customFormat="1" ht="12.75">
      <c r="C6259" s="7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7"/>
      <c r="R6259" s="7"/>
    </row>
    <row r="6260" spans="3:18" s="6" customFormat="1" ht="12.75">
      <c r="C6260" s="7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7"/>
      <c r="R6260" s="7"/>
    </row>
    <row r="6261" spans="3:18" s="6" customFormat="1" ht="12.75">
      <c r="C6261" s="7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7"/>
      <c r="R6261" s="7"/>
    </row>
    <row r="6262" spans="3:18" s="6" customFormat="1" ht="12.75">
      <c r="C6262" s="7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7"/>
      <c r="R6262" s="7"/>
    </row>
    <row r="6263" spans="3:18" s="6" customFormat="1" ht="12.75">
      <c r="C6263" s="7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7"/>
      <c r="R6263" s="7"/>
    </row>
    <row r="6264" spans="3:18" s="6" customFormat="1" ht="12.75">
      <c r="C6264" s="7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7"/>
      <c r="R6264" s="7"/>
    </row>
    <row r="6265" spans="3:18" s="6" customFormat="1" ht="12.75">
      <c r="C6265" s="7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7"/>
      <c r="R6265" s="7"/>
    </row>
    <row r="6266" spans="3:18" s="6" customFormat="1" ht="12.75">
      <c r="C6266" s="7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7"/>
      <c r="R6266" s="7"/>
    </row>
    <row r="6267" spans="3:18" s="6" customFormat="1" ht="12.75">
      <c r="C6267" s="7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7"/>
      <c r="R6267" s="7"/>
    </row>
    <row r="6268" spans="3:18" s="6" customFormat="1" ht="12.75">
      <c r="C6268" s="7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7"/>
      <c r="R6268" s="7"/>
    </row>
    <row r="6269" spans="3:18" s="6" customFormat="1" ht="12.75">
      <c r="C6269" s="7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7"/>
      <c r="R6269" s="7"/>
    </row>
    <row r="6270" spans="3:18" s="6" customFormat="1" ht="12.75">
      <c r="C6270" s="7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7"/>
      <c r="R6270" s="7"/>
    </row>
    <row r="6271" spans="3:18" s="6" customFormat="1" ht="12.75">
      <c r="C6271" s="7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7"/>
      <c r="R6271" s="7"/>
    </row>
    <row r="6272" spans="3:18" s="6" customFormat="1" ht="12.75">
      <c r="C6272" s="7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7"/>
      <c r="R6272" s="7"/>
    </row>
    <row r="6273" spans="3:18" s="6" customFormat="1" ht="12.75">
      <c r="C6273" s="7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7"/>
      <c r="R6273" s="7"/>
    </row>
    <row r="6274" spans="3:18" s="6" customFormat="1" ht="12.75">
      <c r="C6274" s="7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7"/>
      <c r="R6274" s="7"/>
    </row>
    <row r="6275" spans="3:18" s="6" customFormat="1" ht="12.75">
      <c r="C6275" s="7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7"/>
      <c r="R6275" s="7"/>
    </row>
    <row r="6276" spans="3:18" s="6" customFormat="1" ht="12.75">
      <c r="C6276" s="7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7"/>
      <c r="R6276" s="7"/>
    </row>
    <row r="6277" spans="3:18" s="6" customFormat="1" ht="12.75">
      <c r="C6277" s="7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7"/>
      <c r="R6277" s="7"/>
    </row>
    <row r="6278" spans="3:18" s="6" customFormat="1" ht="12.75">
      <c r="C6278" s="7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7"/>
      <c r="R6278" s="7"/>
    </row>
    <row r="6279" spans="3:18" s="6" customFormat="1" ht="12.75">
      <c r="C6279" s="7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7"/>
      <c r="R6279" s="7"/>
    </row>
    <row r="6280" spans="3:18" s="6" customFormat="1" ht="12.75">
      <c r="C6280" s="7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7"/>
      <c r="R6280" s="7"/>
    </row>
    <row r="6281" spans="3:18" s="6" customFormat="1" ht="12.75">
      <c r="C6281" s="7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7"/>
      <c r="R6281" s="7"/>
    </row>
    <row r="6282" spans="3:18" s="6" customFormat="1" ht="12.75">
      <c r="C6282" s="7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7"/>
      <c r="R6282" s="7"/>
    </row>
    <row r="6283" spans="3:18" s="6" customFormat="1" ht="12.75">
      <c r="C6283" s="7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7"/>
      <c r="R6283" s="7"/>
    </row>
    <row r="6284" spans="3:18" s="6" customFormat="1" ht="12.75">
      <c r="C6284" s="7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7"/>
      <c r="R6284" s="7"/>
    </row>
    <row r="6285" spans="3:18" s="6" customFormat="1" ht="12.75">
      <c r="C6285" s="7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7"/>
      <c r="R6285" s="7"/>
    </row>
    <row r="6286" spans="3:18" s="6" customFormat="1" ht="12.75">
      <c r="C6286" s="7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7"/>
      <c r="R6286" s="7"/>
    </row>
    <row r="6287" spans="3:18" s="6" customFormat="1" ht="12.75">
      <c r="C6287" s="7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7"/>
      <c r="R6287" s="7"/>
    </row>
    <row r="6288" spans="3:18" s="6" customFormat="1" ht="12.75">
      <c r="C6288" s="7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7"/>
      <c r="R6288" s="7"/>
    </row>
    <row r="6289" spans="3:18" s="6" customFormat="1" ht="12.75">
      <c r="C6289" s="7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7"/>
      <c r="R6289" s="7"/>
    </row>
    <row r="6290" spans="3:18" s="6" customFormat="1" ht="12.75">
      <c r="C6290" s="7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7"/>
      <c r="R6290" s="7"/>
    </row>
    <row r="6291" spans="3:18" s="6" customFormat="1" ht="12.75">
      <c r="C6291" s="7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7"/>
      <c r="R6291" s="7"/>
    </row>
    <row r="6292" spans="3:18" s="6" customFormat="1" ht="12.75">
      <c r="C6292" s="7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7"/>
      <c r="R6292" s="7"/>
    </row>
    <row r="6293" spans="3:18" s="6" customFormat="1" ht="12.75">
      <c r="C6293" s="7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7"/>
      <c r="R6293" s="7"/>
    </row>
    <row r="6294" spans="3:18" s="6" customFormat="1" ht="12.75">
      <c r="C6294" s="7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7"/>
      <c r="R6294" s="7"/>
    </row>
    <row r="6295" spans="3:18" s="6" customFormat="1" ht="12.75">
      <c r="C6295" s="7"/>
      <c r="D6295" s="7"/>
      <c r="E6295" s="7"/>
      <c r="F6295" s="7"/>
      <c r="G6295" s="7"/>
      <c r="H6295" s="7"/>
      <c r="I6295" s="7"/>
      <c r="J6295" s="7"/>
      <c r="K6295" s="7"/>
      <c r="L6295" s="7"/>
      <c r="M6295" s="2"/>
      <c r="N6295" s="7"/>
      <c r="O6295" s="7"/>
      <c r="P6295" s="7"/>
      <c r="Q6295" s="7"/>
      <c r="R6295" s="7"/>
    </row>
  </sheetData>
  <mergeCells count="2">
    <mergeCell ref="C2:G2"/>
    <mergeCell ref="J2:N2"/>
  </mergeCells>
  <printOptions/>
  <pageMargins left="0.31496062992125984" right="0.31496062992125984" top="0.7874015748031497" bottom="1.0236220472440944" header="0.35433070866141736" footer="0.5118110236220472"/>
  <pageSetup horizontalDpi="300" verticalDpi="300" orientation="landscape" paperSize="9" scale="60" r:id="rId1"/>
  <headerFooter alignWithMargins="0">
    <oddHeader>&amp;L&amp;"Helvetica,Bold"&amp;16JÖFNUNARSJÓÐUR SVEITARFÉLAGA&amp;C&amp;14
Framlög til sveitarfélaga á árinu 2003</oddHeader>
    <oddFooter>&amp;LBls.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Félagsmálaráðuneytið</dc:creator>
  <cp:keywords/>
  <dc:description/>
  <cp:lastModifiedBy>Elín Pálsdóttir</cp:lastModifiedBy>
  <cp:lastPrinted>2004-10-12T18:04:08Z</cp:lastPrinted>
  <dcterms:created xsi:type="dcterms:W3CDTF">2000-02-25T14:39:30Z</dcterms:created>
  <dcterms:modified xsi:type="dcterms:W3CDTF">2004-10-13T14:18:45Z</dcterms:modified>
  <cp:category/>
  <cp:version/>
  <cp:contentType/>
  <cp:contentStatus/>
</cp:coreProperties>
</file>